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友谊关口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<sst xmlns="http://schemas.openxmlformats.org/spreadsheetml/2006/main" count="87" uniqueCount="70">
  <si>
    <t>附件1</t>
  </si>
  <si>
    <r>
      <t>友谊关口岸运管处LED显示屏报价单</t>
    </r>
    <r>
      <rPr>
        <b/>
        <sz val="8"/>
        <rFont val="微软雅黑"/>
        <charset val="134"/>
      </rPr>
      <t>（安装地点：广西崇左凭祥市南大路443号）</t>
    </r>
  </si>
  <si>
    <t>屏幕净显示面积</t>
  </si>
  <si>
    <t>长(M)</t>
  </si>
  <si>
    <t>×</t>
  </si>
  <si>
    <t>高(M)</t>
  </si>
  <si>
    <t>=</t>
  </si>
  <si>
    <t>平方米</t>
  </si>
  <si>
    <t>屏幕面积（含包边）</t>
  </si>
  <si>
    <t>每边包边各</t>
  </si>
  <si>
    <t>厘米</t>
  </si>
  <si>
    <t>屏幕组成由</t>
  </si>
  <si>
    <t>长(个)</t>
  </si>
  <si>
    <t>高(个)</t>
  </si>
  <si>
    <t>个单元模组组成</t>
  </si>
  <si>
    <t>模组尺寸：320mm*160mm</t>
  </si>
  <si>
    <t>整屏分辨率由</t>
  </si>
  <si>
    <t>长(点)</t>
  </si>
  <si>
    <t>高(点)</t>
  </si>
  <si>
    <t>个发光点组成</t>
  </si>
  <si>
    <t>模组分辨率：208点*104点</t>
  </si>
  <si>
    <t>序号</t>
  </si>
  <si>
    <t>项目名称/类别</t>
  </si>
  <si>
    <t>品牌</t>
  </si>
  <si>
    <t>数量</t>
  </si>
  <si>
    <t>单位</t>
  </si>
  <si>
    <t>单价（元）</t>
  </si>
  <si>
    <t>金额（元）</t>
  </si>
  <si>
    <t>技术参数</t>
  </si>
  <si>
    <t>备注</t>
  </si>
  <si>
    <t>一、显示屏体部分（税率13%)</t>
  </si>
  <si>
    <t>室内全彩
LED显示屏</t>
  </si>
  <si>
    <t>蓝普LC1.538P</t>
  </si>
  <si>
    <r>
      <rPr>
        <sz val="9"/>
        <rFont val="微软雅黑"/>
        <charset val="134"/>
      </rPr>
      <t>m</t>
    </r>
    <r>
      <rPr>
        <vertAlign val="superscript"/>
        <sz val="9"/>
        <rFont val="微软雅黑"/>
        <charset val="134"/>
      </rPr>
      <t>2</t>
    </r>
    <r>
      <rPr>
        <sz val="9"/>
        <rFont val="微软雅黑"/>
        <charset val="134"/>
      </rPr>
      <t xml:space="preserve"> </t>
    </r>
  </si>
  <si>
    <r>
      <rPr>
        <sz val="8"/>
        <rFont val="微软雅黑"/>
        <charset val="134"/>
      </rPr>
      <t>一、显示屏总体要求
采用室内全彩色无缝高清LED显示屏。可以任意组合播放文字、视频、动画及图片等信息，大屏由模组组成，整体是一独立封闭结构，外观造型美观，与周围环境风格相融洽。
二、显示屏基本参数
1、像素结构：SMD1212。2、像素间距：1.538mm。3、像素密度：422500点/</t>
    </r>
    <r>
      <rPr>
        <sz val="8"/>
        <rFont val="宋体"/>
        <charset val="134"/>
      </rPr>
      <t>㎡。</t>
    </r>
    <r>
      <rPr>
        <sz val="8"/>
        <rFont val="微软雅黑"/>
        <charset val="134"/>
      </rPr>
      <t>4、像素组成：1R1G1B。5、模组尺寸：320mm×160mm 。6、模组分辨率：208×104。
三、显示屏主要技术参数
1.单点亮度校正:支持。2.单点颜色校正:支持。3.白平衡亮度（nits） ≥500。4.标准色温（K） 6500～25000K可调。5.视角（水平/垂直°） 140/140。6.发光点中心距偏差 &lt;3%。7.亮度均匀性 ＞0.95。8.对比度 3000:1。9.最大功耗（W/m2） ≤488。10.平均功耗 (W/m2) ≤163。11.换帧频率 ≥60帧/秒。12.驱动方式 恒流驱动。13.扫描方式 52扫。14.刷新率 ≥3840Hz。15.颜色处理位数 12-14Bit。16.寿命典型值（hrs） 50000。
设备名称：智能终端
1、一体化集成设备，优质型材外框结合钢化玻璃面板，防腐、抗震、防磁及防冲击性，铝板底座结合箱体双侧自散热装置，静音工作状态。
2、智能模块主板搭载专用工业处理器，128G固态硬盘+8G内存，运行Windows10，64位操作系统，支持硬盘防护功能及一键还原功能。
3、设备配置专属二维码，与系统软件编码、移动客户端二维码三码统一，支持联动控制功能，设置操作简单，管理方便。
★4、工作环境温度：-28℃至53℃。
5、工作电压220V/50Hz，内置防浪涌装置，按键式开关，支持7×24小时连续无故障稳定工作。
6、接口配置： VGA输出接口≥1，音频输出≥1， HDMI输出≥1，网络接口≥2路，USB口≥2个， RS232控制接口≥1。
7、配置1路稳压延时反向电源，设备开启时，可同步开启外设（视频处理器，拼接器、功放、显示屏等），反之关闭时也会关闭。并同步推送开、关机执行信息给管理人员。
8、内置网络控制交换机模块，必须能够连接以太网，支持TCP/IP控制协议，可以通过手机、平板、电脑等智能设备进行远程控制管理。
9、可设置单或多时段执行开、关整套设备任务（每星期/每天），同步发送设备运行指令至最高权限员操作端。
10、设定巡播节目时，如设备处于关机状态，则在巡播节目前一分钟设备自动开启，并在任务结束后自动关闭设备。如设备处于播放工作状态，巡播任务表自动插入播放，当巡播执行完毕后自动恢复到之前播放节目。
★11、管理者可在智能设备网页或微信客户端实时查看对应授权设备的工作状态，如设备开、关机状态，当前节目播放列表，实时播放内容监控，加强管理者对设备稳定运行安全保障。
12、播放节目时，可插播跑马灯等信息（天气状况、重要通知等）显示于显示终端底部或顶部。
★13、管理员可对设备网卡进行自定义管理，出于特定环境网络安全考虑，在设备正常运行计划播放状态下，设置成网卡禁用使设备处于网络封闭状态；需更上传或更改播放内容时，设备权限管理员可通过客户端开启网卡进行操作，结束后同步封闭网络。
★14、内置软件预置4路监控信号通道,可接入4路品牌网络摄像头信号，智能设备通过微信客户端在任意时段可调取摄像头实现直播功能；也可在指定时间段插播摄像头直播功能实现定时直播功能。
★15、保障设备系统安全及稳定运行性。</t>
    </r>
  </si>
  <si>
    <t>3840高刷
(含LED屏电源及控标设备)</t>
  </si>
  <si>
    <t>视频处理器</t>
  </si>
  <si>
    <t>诺瓦V960</t>
  </si>
  <si>
    <t>台</t>
  </si>
  <si>
    <t>1、标配1路HDMI1.3输入，1路DVI输入，1路CVBS输入，1路VGA输入，1路USB输入；支持输入分辨率1920*1080@60HZ，并向下兼容；
2、标配4路千兆网口输出，最大带载260万像素，最大带载宽度3840，最大带载高度1920；
3、集成视频处理+发送卡功能，可将视频源一键全屏缩放输出；
4、支持全彩液晶屏，对信号输入状态，大屏亮度，网口通讯状态实时显示；
5、支持一键切换输入源，一键调用预设场景；
6、支持多种大屏亮度调节方式，设备自带旋钮调节，上位机软件调节；
7、开放串口中控协议便于第三方系统集成；
8、支持插入U盘播放视频、图片等多媒体文件；</t>
  </si>
  <si>
    <t>接收卡</t>
  </si>
  <si>
    <t>诺瓦DH7508-S</t>
  </si>
  <si>
    <t>张</t>
  </si>
  <si>
    <t>最大带载512*384，输出8个HUB75E接口，支持32扫，支持校正，支持参数回读，支持电压检测</t>
  </si>
  <si>
    <t>备品</t>
  </si>
  <si>
    <t>同批次备用模组（尺寸：320mm×160mm，分辨率：208点×104点）</t>
  </si>
  <si>
    <t>LED系统播放软件</t>
  </si>
  <si>
    <t>诺瓦</t>
  </si>
  <si>
    <t>套</t>
  </si>
  <si>
    <t>1. 支持多种视频格式、图片、动画、Office文件、文字、时钟、天气、计时、温湿度、流媒体、网页、Rss简讯；
2.丰富的媒体属性：包括透明、背景颜色、背景图片、透明度、音量、显示比例、出入场特效、特效速度、文字颜色、炫彩效果、字体、风格等；
3. 页面支持一个或多个窗口；
4. 支持多个窗口个数不同的页面按次数或播放时长切换播放，且切换过程平滑无黑帧；
5. 可设置不同的日期和时间播放不同的节目页。</t>
  </si>
  <si>
    <t>二、外围设备部分（税率3%)</t>
  </si>
  <si>
    <t>配电箱</t>
  </si>
  <si>
    <t>定制</t>
  </si>
  <si>
    <t>书本电箱QN-BOOK/10KW 时控+中控+遥控+天线，零线温度，薄，A4纸大小，1.5KG（300*210*36）</t>
  </si>
  <si>
    <t>三、安装服务部分（税率3%)</t>
  </si>
  <si>
    <t>显示屏结构设计施工</t>
  </si>
  <si>
    <t>项</t>
  </si>
  <si>
    <t>常规挂墙安装方式，采用E结构材料框架，简易材料包边，左右上下边包边均为：4.25cm。</t>
  </si>
  <si>
    <t>常规挂墙安装方式</t>
  </si>
  <si>
    <t>综合布线费用</t>
  </si>
  <si>
    <t>电源线+控制信号线，1、主电缆： 2、通讯线：</t>
  </si>
  <si>
    <t>安装调试费</t>
  </si>
  <si>
    <t>文明施工，含安装耗材、安装调试及1年免费上门服务</t>
  </si>
  <si>
    <t>包装运输</t>
  </si>
  <si>
    <t>纸箱包装+常规汽运至客户指定项目安装现场</t>
  </si>
  <si>
    <t>含增值税普票</t>
  </si>
  <si>
    <t>按项目总价的3%收取</t>
  </si>
  <si>
    <t>四、项目总预算</t>
  </si>
  <si>
    <t>子项目报价合计总金额</t>
  </si>
  <si>
    <t>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</si>
</sst>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_);[Red]\(0\)"/>
    <numFmt numFmtId="180" formatCode="[DBNum2][$-804]General"/>
  </numFmts>
  <fonts count="34">
    <font>
      <sz val="11"/>
      <color theme="1"/>
      <name val="宋体"/>
      <charset val="134"/>
      <scheme val="minor"/>
    </font>
    <font>
      <sz val="14"/>
      <color theme="1"/>
      <name val="黑体"/>
      <charset val="134"/>
    </font>
    <font>
      <b/>
      <sz val="14"/>
      <name val="微软雅黑"/>
      <charset val="134"/>
    </font>
    <font>
      <b/>
      <sz val="10"/>
      <name val="宋体"/>
      <charset val="134"/>
    </font>
    <font>
      <b/>
      <sz val="10"/>
      <name val="微软雅黑"/>
      <charset val="134"/>
    </font>
    <font>
      <b/>
      <sz val="9"/>
      <name val="微软雅黑"/>
      <charset val="134"/>
    </font>
    <font>
      <sz val="9"/>
      <name val="微软雅黑"/>
      <charset val="134"/>
    </font>
    <font>
      <sz val="9"/>
      <color rgb="FFFF0000"/>
      <name val="微软雅黑"/>
      <charset val="134"/>
    </font>
    <font>
      <sz val="8"/>
      <name val="微软雅黑"/>
      <charset val="134"/>
    </font>
    <font>
      <sz val="9"/>
      <color indexed="8"/>
      <name val="微软雅黑"/>
      <charset val="134"/>
    </font>
    <font>
      <b/>
      <sz val="9"/>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8"/>
      <name val="微软雅黑"/>
      <charset val="134"/>
    </font>
    <font>
      <vertAlign val="superscript"/>
      <sz val="9"/>
      <name val="微软雅黑"/>
      <charset val="134"/>
    </font>
    <font>
      <sz val="8"/>
      <name val="宋体"/>
      <charset val="134"/>
    </font>
  </fonts>
  <fills count="34">
    <fill>
      <patternFill patternType="none"/>
    </fill>
    <fill>
      <patternFill patternType="gray125"/>
    </fill>
    <fill>
      <patternFill patternType="solid">
        <fgColor indexed="3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0" fillId="0" borderId="0"/>
  </cellStyleXfs>
  <cellXfs count="52">
    <xf numFmtId="0" fontId="0" fillId="0" borderId="0" xfId="0">
      <alignment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176" fontId="4" fillId="0" borderId="2" xfId="0" applyNumberFormat="1" applyFont="1" applyBorder="1" applyAlignment="1">
      <alignment horizontal="center" vertical="center"/>
    </xf>
    <xf numFmtId="177"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wrapText="1"/>
    </xf>
    <xf numFmtId="0" fontId="4" fillId="2" borderId="2" xfId="49" applyFont="1" applyFill="1" applyBorder="1" applyAlignment="1">
      <alignment horizontal="center" vertical="center"/>
    </xf>
    <xf numFmtId="177" fontId="4" fillId="2" borderId="2" xfId="49" applyNumberFormat="1" applyFont="1" applyFill="1" applyBorder="1" applyAlignment="1">
      <alignment horizontal="center" vertical="center"/>
    </xf>
    <xf numFmtId="0" fontId="5" fillId="2" borderId="2" xfId="1" applyNumberFormat="1" applyFont="1" applyFill="1" applyBorder="1" applyAlignment="1">
      <alignment horizontal="center" vertical="center"/>
    </xf>
    <xf numFmtId="0" fontId="4" fillId="2" borderId="6"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5" fillId="0" borderId="2" xfId="50" applyFont="1" applyBorder="1" applyAlignment="1">
      <alignment horizontal="left" vertical="center" wrapText="1"/>
    </xf>
    <xf numFmtId="0" fontId="6" fillId="0" borderId="2" xfId="49" applyFont="1" applyBorder="1" applyAlignment="1">
      <alignment horizontal="center" vertical="center"/>
    </xf>
    <xf numFmtId="0" fontId="6" fillId="0" borderId="2" xfId="50" applyFont="1" applyBorder="1" applyAlignment="1">
      <alignment horizontal="center" vertical="center" wrapText="1"/>
    </xf>
    <xf numFmtId="177" fontId="6" fillId="0" borderId="2" xfId="50" applyNumberFormat="1" applyFont="1" applyBorder="1" applyAlignment="1">
      <alignment horizontal="center" vertical="center" wrapText="1"/>
    </xf>
    <xf numFmtId="178" fontId="7" fillId="0" borderId="2" xfId="50" applyNumberFormat="1" applyFont="1" applyBorder="1" applyAlignment="1">
      <alignment horizontal="center" vertical="center" wrapText="1"/>
    </xf>
    <xf numFmtId="0" fontId="8" fillId="0" borderId="2" xfId="50" applyFont="1" applyBorder="1" applyAlignment="1">
      <alignment horizontal="left" vertical="center" wrapText="1"/>
    </xf>
    <xf numFmtId="0" fontId="5" fillId="0" borderId="2" xfId="50" applyFont="1" applyBorder="1" applyAlignment="1">
      <alignment horizontal="center"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50" applyFont="1" applyBorder="1" applyAlignment="1">
      <alignment horizontal="left" vertical="center" wrapText="1"/>
    </xf>
    <xf numFmtId="0" fontId="5" fillId="0" borderId="2" xfId="50" applyFont="1" applyBorder="1" applyAlignment="1" applyProtection="1">
      <alignment horizontal="left" vertical="center" wrapText="1"/>
      <protection locked="0"/>
    </xf>
    <xf numFmtId="0" fontId="6" fillId="0" borderId="2" xfId="49" applyFont="1" applyBorder="1" applyAlignment="1" applyProtection="1">
      <alignment horizontal="center" vertical="center"/>
      <protection locked="0"/>
    </xf>
    <xf numFmtId="0" fontId="6" fillId="0" borderId="2" xfId="50" applyFont="1" applyBorder="1" applyAlignment="1" applyProtection="1">
      <alignment horizontal="center" vertical="center" wrapText="1"/>
      <protection locked="0"/>
    </xf>
    <xf numFmtId="178" fontId="7" fillId="0" borderId="2" xfId="50" applyNumberFormat="1" applyFont="1" applyBorder="1" applyAlignment="1" applyProtection="1">
      <alignment horizontal="center" vertical="center" wrapText="1"/>
      <protection locked="0"/>
    </xf>
    <xf numFmtId="0" fontId="9" fillId="0" borderId="2" xfId="50" applyFont="1" applyBorder="1" applyAlignment="1">
      <alignment horizontal="center" vertical="center" wrapText="1"/>
    </xf>
    <xf numFmtId="179" fontId="9" fillId="0" borderId="2" xfId="50" applyNumberFormat="1" applyFont="1" applyBorder="1" applyAlignment="1">
      <alignment horizontal="center" vertical="center" wrapText="1"/>
    </xf>
    <xf numFmtId="0" fontId="6" fillId="0" borderId="6" xfId="50" applyFont="1" applyBorder="1" applyAlignment="1">
      <alignment horizontal="left" vertical="center" wrapText="1"/>
    </xf>
    <xf numFmtId="0" fontId="6" fillId="0" borderId="4" xfId="50" applyFont="1" applyBorder="1" applyAlignment="1">
      <alignment horizontal="left" vertical="center" wrapText="1"/>
    </xf>
    <xf numFmtId="0" fontId="6" fillId="0" borderId="5" xfId="50" applyFont="1" applyBorder="1" applyAlignment="1">
      <alignment horizontal="left" vertical="center" wrapText="1"/>
    </xf>
    <xf numFmtId="0" fontId="6" fillId="0" borderId="2" xfId="0" applyFont="1" applyBorder="1" applyAlignment="1">
      <alignment horizontal="center" vertical="center"/>
    </xf>
    <xf numFmtId="179" fontId="6" fillId="0" borderId="2" xfId="0" applyNumberFormat="1" applyFont="1" applyBorder="1" applyAlignment="1">
      <alignment horizontal="center" vertical="center"/>
    </xf>
    <xf numFmtId="178" fontId="7" fillId="0" borderId="2" xfId="0" applyNumberFormat="1" applyFont="1" applyBorder="1" applyAlignment="1">
      <alignment horizontal="center" vertical="center"/>
    </xf>
    <xf numFmtId="0" fontId="6" fillId="0" borderId="6" xfId="49" applyFont="1" applyBorder="1" applyAlignment="1">
      <alignment horizontal="left" vertical="center"/>
    </xf>
    <xf numFmtId="0" fontId="6" fillId="0" borderId="4" xfId="49" applyFont="1" applyBorder="1" applyAlignment="1">
      <alignment horizontal="left" vertical="center"/>
    </xf>
    <xf numFmtId="0" fontId="6" fillId="0" borderId="5" xfId="49" applyFont="1" applyBorder="1" applyAlignment="1">
      <alignment horizontal="left" vertical="center"/>
    </xf>
    <xf numFmtId="0" fontId="6"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179" fontId="10" fillId="0" borderId="7" xfId="0" applyNumberFormat="1" applyFont="1" applyBorder="1" applyAlignment="1">
      <alignment horizontal="center" vertical="center"/>
    </xf>
    <xf numFmtId="180" fontId="5" fillId="0" borderId="2" xfId="49" applyNumberFormat="1" applyFont="1" applyBorder="1" applyAlignment="1">
      <alignment horizontal="center" vertical="center"/>
    </xf>
    <xf numFmtId="180" fontId="5" fillId="0" borderId="5" xfId="49"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常规 1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abSelected="1" zoomScale="85" zoomScaleNormal="85" workbookViewId="0">
      <selection activeCell="B2" sqref="B2:N2"/>
    </sheetView>
  </sheetViews>
  <sheetFormatPr defaultColWidth="9.4" defaultRowHeight="13.5"/>
  <cols>
    <col min="1" max="1" width="0.933333333333333" customWidth="1"/>
    <col min="2" max="2" width="4.26666666666667" customWidth="1"/>
    <col min="3" max="3" width="14.85" customWidth="1"/>
    <col min="4" max="4" width="10.8833333333333" customWidth="1"/>
    <col min="5" max="5" width="8.93333333333333" customWidth="1"/>
    <col min="6" max="6" width="4.66666666666667" customWidth="1"/>
    <col min="7" max="7" width="8.13333333333333" customWidth="1"/>
    <col min="8" max="8" width="8.09166666666667" customWidth="1"/>
    <col min="9" max="9" width="14.7" customWidth="1"/>
    <col min="10" max="10" width="30.4416666666667" customWidth="1"/>
    <col min="11" max="11" width="21.9083333333333" customWidth="1"/>
    <col min="12" max="12" width="34.55" customWidth="1"/>
    <col min="13" max="13" width="4.70833333333333" customWidth="1"/>
    <col min="14" max="14" width="4.99166666666667" customWidth="1"/>
  </cols>
  <sheetData>
    <row r="1" ht="18.75" spans="1:14">
      <c r="A1" s="1" t="s">
        <v>0</v>
      </c>
      <c r="B1" s="1"/>
      <c r="C1" s="1"/>
    </row>
    <row r="2" ht="32" customHeight="1" spans="1:14">
      <c r="B2" s="2" t="s">
        <v>1</v>
      </c>
      <c r="C2" s="2"/>
      <c r="D2" s="2"/>
      <c r="E2" s="2"/>
      <c r="F2" s="2"/>
      <c r="G2" s="2"/>
      <c r="H2" s="2"/>
      <c r="I2" s="2"/>
      <c r="J2" s="2"/>
      <c r="K2" s="2"/>
      <c r="L2" s="2"/>
      <c r="M2" s="2"/>
      <c r="N2" s="2"/>
    </row>
    <row r="3" ht="16.5" spans="1:14">
      <c r="B3" s="3">
        <v>1</v>
      </c>
      <c r="C3" s="4" t="s">
        <v>2</v>
      </c>
      <c r="D3" s="4" t="s">
        <v>3</v>
      </c>
      <c r="E3" s="5">
        <v>3.2</v>
      </c>
      <c r="F3" s="4" t="s">
        <v>4</v>
      </c>
      <c r="G3" s="4" t="s">
        <v>5</v>
      </c>
      <c r="H3" s="6">
        <v>1.6</v>
      </c>
      <c r="I3" s="7" t="s">
        <v>6</v>
      </c>
      <c r="J3" s="6">
        <f t="shared" ref="J3:J6" si="0">E3*H3</f>
        <v>5.12</v>
      </c>
      <c r="K3" s="4" t="s">
        <v>7</v>
      </c>
      <c r="L3" s="8"/>
      <c r="M3" s="9"/>
      <c r="N3" s="10"/>
    </row>
    <row r="4" ht="16.5" spans="1:14">
      <c r="B4" s="3">
        <v>2</v>
      </c>
      <c r="C4" s="4" t="s">
        <v>8</v>
      </c>
      <c r="D4" s="4" t="s">
        <v>3</v>
      </c>
      <c r="E4" s="5">
        <f>E3+(M4/100)*2</f>
        <v>3.285</v>
      </c>
      <c r="F4" s="4" t="s">
        <v>4</v>
      </c>
      <c r="G4" s="4" t="s">
        <v>5</v>
      </c>
      <c r="H4" s="6">
        <f>H3+(M4/100)*2</f>
        <v>1.685</v>
      </c>
      <c r="I4" s="7" t="s">
        <v>6</v>
      </c>
      <c r="J4" s="6">
        <f t="shared" si="0"/>
        <v>5.535225</v>
      </c>
      <c r="K4" s="11" t="s">
        <v>7</v>
      </c>
      <c r="L4" s="4" t="s">
        <v>9</v>
      </c>
      <c r="M4" s="12">
        <v>4.25</v>
      </c>
      <c r="N4" s="4" t="s">
        <v>10</v>
      </c>
    </row>
    <row r="5" ht="16.5" spans="1:14">
      <c r="B5" s="3">
        <v>3</v>
      </c>
      <c r="C5" s="4" t="s">
        <v>11</v>
      </c>
      <c r="D5" s="4" t="s">
        <v>12</v>
      </c>
      <c r="E5" s="4">
        <f>E3/0.32</f>
        <v>10</v>
      </c>
      <c r="F5" s="4" t="s">
        <v>4</v>
      </c>
      <c r="G5" s="4" t="s">
        <v>13</v>
      </c>
      <c r="H5" s="4">
        <f>H3/0.16</f>
        <v>10</v>
      </c>
      <c r="I5" s="7" t="s">
        <v>6</v>
      </c>
      <c r="J5" s="4">
        <f t="shared" si="0"/>
        <v>100</v>
      </c>
      <c r="K5" s="4" t="s">
        <v>14</v>
      </c>
      <c r="L5" s="11" t="s">
        <v>15</v>
      </c>
      <c r="M5" s="9"/>
      <c r="N5" s="10"/>
    </row>
    <row r="6" ht="16.5" spans="1:14">
      <c r="B6" s="3">
        <v>4</v>
      </c>
      <c r="C6" s="4" t="s">
        <v>16</v>
      </c>
      <c r="D6" s="4" t="s">
        <v>17</v>
      </c>
      <c r="E6" s="4">
        <f>E5*208</f>
        <v>2080</v>
      </c>
      <c r="F6" s="4" t="s">
        <v>4</v>
      </c>
      <c r="G6" s="4" t="s">
        <v>18</v>
      </c>
      <c r="H6" s="4">
        <f>H5*104</f>
        <v>1040</v>
      </c>
      <c r="I6" s="7" t="s">
        <v>6</v>
      </c>
      <c r="J6" s="4">
        <f t="shared" si="0"/>
        <v>2163200</v>
      </c>
      <c r="K6" s="4" t="s">
        <v>19</v>
      </c>
      <c r="L6" s="11" t="s">
        <v>20</v>
      </c>
      <c r="M6" s="9"/>
      <c r="N6" s="10"/>
    </row>
    <row r="7" ht="16.5" spans="1:14">
      <c r="B7" s="13" t="s">
        <v>21</v>
      </c>
      <c r="C7" s="13" t="s">
        <v>22</v>
      </c>
      <c r="D7" s="13" t="s">
        <v>23</v>
      </c>
      <c r="E7" s="13" t="s">
        <v>24</v>
      </c>
      <c r="F7" s="13" t="s">
        <v>25</v>
      </c>
      <c r="G7" s="14" t="s">
        <v>26</v>
      </c>
      <c r="H7" s="14" t="s">
        <v>27</v>
      </c>
      <c r="I7" s="15" t="s">
        <v>28</v>
      </c>
      <c r="J7" s="15"/>
      <c r="K7" s="15"/>
      <c r="L7" s="15"/>
      <c r="M7" s="16" t="s">
        <v>29</v>
      </c>
      <c r="N7" s="17"/>
    </row>
    <row r="8" ht="14.25" spans="1:14">
      <c r="B8" s="18" t="s">
        <v>30</v>
      </c>
      <c r="C8" s="18"/>
      <c r="D8" s="18"/>
      <c r="E8" s="18"/>
      <c r="F8" s="18"/>
      <c r="G8" s="18"/>
      <c r="H8" s="18"/>
      <c r="I8" s="18"/>
      <c r="J8" s="18"/>
      <c r="K8" s="18"/>
      <c r="L8" s="18"/>
      <c r="M8" s="18"/>
      <c r="N8" s="18"/>
    </row>
    <row r="9" ht="409" customHeight="1" spans="1:14">
      <c r="B9" s="19">
        <v>1</v>
      </c>
      <c r="C9" s="20" t="s">
        <v>31</v>
      </c>
      <c r="D9" s="20" t="s">
        <v>32</v>
      </c>
      <c r="E9" s="21">
        <f>J3</f>
        <v>5.12</v>
      </c>
      <c r="F9" s="20" t="s">
        <v>33</v>
      </c>
      <c r="G9" s="22"/>
      <c r="H9" s="22"/>
      <c r="I9" s="23" t="s">
        <v>34</v>
      </c>
      <c r="J9" s="23"/>
      <c r="K9" s="23"/>
      <c r="L9" s="23"/>
      <c r="M9" s="24" t="s">
        <v>35</v>
      </c>
      <c r="N9" s="24"/>
    </row>
    <row r="10" ht="177" customHeight="1" spans="1:14">
      <c r="B10" s="19">
        <v>2</v>
      </c>
      <c r="C10" s="20" t="s">
        <v>36</v>
      </c>
      <c r="D10" s="20" t="s">
        <v>37</v>
      </c>
      <c r="E10" s="20">
        <v>1</v>
      </c>
      <c r="F10" s="20" t="s">
        <v>38</v>
      </c>
      <c r="G10" s="22"/>
      <c r="H10" s="22"/>
      <c r="I10" s="25" t="s">
        <v>39</v>
      </c>
      <c r="J10" s="26"/>
      <c r="K10" s="26"/>
      <c r="L10" s="26"/>
      <c r="M10" s="26"/>
      <c r="N10" s="27"/>
    </row>
    <row r="11" ht="36" customHeight="1" spans="1:14">
      <c r="B11" s="19">
        <v>3</v>
      </c>
      <c r="C11" s="20" t="s">
        <v>40</v>
      </c>
      <c r="D11" s="20" t="s">
        <v>41</v>
      </c>
      <c r="E11" s="20">
        <v>20</v>
      </c>
      <c r="F11" s="20" t="s">
        <v>42</v>
      </c>
      <c r="G11" s="22"/>
      <c r="H11" s="22"/>
      <c r="I11" s="25" t="s">
        <v>43</v>
      </c>
      <c r="J11" s="26"/>
      <c r="K11" s="26"/>
      <c r="L11" s="26"/>
      <c r="M11" s="26"/>
      <c r="N11" s="27"/>
    </row>
    <row r="12" ht="36" customHeight="1" spans="1:14">
      <c r="B12" s="19">
        <v>4</v>
      </c>
      <c r="C12" s="20" t="s">
        <v>44</v>
      </c>
      <c r="D12" s="20"/>
      <c r="E12" s="20">
        <v>2</v>
      </c>
      <c r="F12" s="20" t="s">
        <v>42</v>
      </c>
      <c r="G12" s="22"/>
      <c r="H12" s="22"/>
      <c r="I12" s="28" t="s">
        <v>45</v>
      </c>
      <c r="J12" s="28"/>
      <c r="K12" s="28"/>
      <c r="L12" s="28"/>
      <c r="M12" s="28"/>
      <c r="N12" s="28"/>
    </row>
    <row r="13" ht="147" customHeight="1" spans="1:14">
      <c r="B13" s="19">
        <v>5</v>
      </c>
      <c r="C13" s="20" t="s">
        <v>46</v>
      </c>
      <c r="D13" s="20" t="s">
        <v>47</v>
      </c>
      <c r="E13" s="20">
        <v>1</v>
      </c>
      <c r="F13" s="20" t="s">
        <v>48</v>
      </c>
      <c r="G13" s="22"/>
      <c r="H13" s="22"/>
      <c r="I13" s="29" t="s">
        <v>49</v>
      </c>
      <c r="J13" s="29"/>
      <c r="K13" s="29"/>
      <c r="L13" s="29"/>
      <c r="M13" s="29"/>
      <c r="N13" s="29"/>
    </row>
    <row r="14" ht="36" customHeight="1" spans="1:14">
      <c r="B14" s="30" t="s">
        <v>50</v>
      </c>
      <c r="C14" s="30"/>
      <c r="D14" s="30"/>
      <c r="E14" s="30"/>
      <c r="F14" s="30"/>
      <c r="G14" s="30"/>
      <c r="H14" s="30"/>
      <c r="I14" s="30"/>
      <c r="J14" s="30"/>
      <c r="K14" s="30"/>
      <c r="L14" s="30"/>
      <c r="M14" s="30"/>
      <c r="N14" s="30"/>
    </row>
    <row r="15" ht="36" customHeight="1" spans="1:14">
      <c r="B15" s="31">
        <v>1</v>
      </c>
      <c r="C15" s="32" t="s">
        <v>51</v>
      </c>
      <c r="D15" s="32" t="s">
        <v>52</v>
      </c>
      <c r="E15" s="32">
        <v>1</v>
      </c>
      <c r="F15" s="32" t="s">
        <v>48</v>
      </c>
      <c r="G15" s="33"/>
      <c r="H15" s="33"/>
      <c r="I15" s="29" t="s">
        <v>53</v>
      </c>
      <c r="J15" s="29"/>
      <c r="K15" s="29"/>
      <c r="L15" s="29"/>
      <c r="M15" s="29"/>
      <c r="N15" s="29"/>
    </row>
    <row r="16" ht="36" customHeight="1" spans="1:14">
      <c r="B16" s="18" t="s">
        <v>54</v>
      </c>
      <c r="C16" s="18"/>
      <c r="D16" s="18"/>
      <c r="E16" s="18"/>
      <c r="F16" s="18"/>
      <c r="G16" s="18"/>
      <c r="H16" s="18"/>
      <c r="I16" s="18"/>
      <c r="J16" s="18"/>
      <c r="K16" s="18"/>
      <c r="L16" s="18"/>
      <c r="M16" s="18"/>
      <c r="N16" s="18"/>
    </row>
    <row r="17" ht="42" customHeight="1" spans="2:14">
      <c r="B17" s="19">
        <v>1</v>
      </c>
      <c r="C17" s="34" t="s">
        <v>55</v>
      </c>
      <c r="D17" s="20" t="s">
        <v>52</v>
      </c>
      <c r="E17" s="35">
        <v>1</v>
      </c>
      <c r="F17" s="20" t="s">
        <v>56</v>
      </c>
      <c r="G17" s="22"/>
      <c r="H17" s="22"/>
      <c r="I17" s="29" t="s">
        <v>57</v>
      </c>
      <c r="J17" s="29"/>
      <c r="K17" s="29"/>
      <c r="L17" s="29"/>
      <c r="M17" s="24" t="s">
        <v>58</v>
      </c>
      <c r="N17" s="24"/>
    </row>
    <row r="18" ht="36" customHeight="1" spans="2:14">
      <c r="B18" s="19">
        <v>2</v>
      </c>
      <c r="C18" s="34" t="s">
        <v>59</v>
      </c>
      <c r="D18" s="20" t="s">
        <v>52</v>
      </c>
      <c r="E18" s="35">
        <v>1</v>
      </c>
      <c r="F18" s="34" t="s">
        <v>56</v>
      </c>
      <c r="G18" s="22"/>
      <c r="H18" s="22"/>
      <c r="I18" s="36" t="s">
        <v>60</v>
      </c>
      <c r="J18" s="37"/>
      <c r="K18" s="37"/>
      <c r="L18" s="37"/>
      <c r="M18" s="37"/>
      <c r="N18" s="38"/>
    </row>
    <row r="19" ht="36" customHeight="1" spans="2:14">
      <c r="B19" s="19">
        <v>3</v>
      </c>
      <c r="C19" s="34" t="s">
        <v>61</v>
      </c>
      <c r="D19" s="20"/>
      <c r="E19" s="35">
        <v>1</v>
      </c>
      <c r="F19" s="34" t="s">
        <v>56</v>
      </c>
      <c r="G19" s="22"/>
      <c r="H19" s="22"/>
      <c r="I19" s="29" t="s">
        <v>62</v>
      </c>
      <c r="J19" s="29"/>
      <c r="K19" s="29"/>
      <c r="L19" s="29"/>
      <c r="M19" s="29"/>
      <c r="N19" s="29"/>
    </row>
    <row r="20" ht="36" customHeight="1" spans="2:14">
      <c r="B20" s="19">
        <v>4</v>
      </c>
      <c r="C20" s="34" t="s">
        <v>63</v>
      </c>
      <c r="D20" s="20"/>
      <c r="E20" s="35">
        <v>1</v>
      </c>
      <c r="F20" s="34" t="s">
        <v>56</v>
      </c>
      <c r="G20" s="22"/>
      <c r="H20" s="22"/>
      <c r="I20" s="29" t="s">
        <v>64</v>
      </c>
      <c r="J20" s="29"/>
      <c r="K20" s="29"/>
      <c r="L20" s="29"/>
      <c r="M20" s="29"/>
      <c r="N20" s="29"/>
    </row>
    <row r="21" ht="36" hidden="1" customHeight="1" spans="2:14">
      <c r="B21" s="19"/>
      <c r="C21" s="34"/>
      <c r="D21" s="20"/>
      <c r="E21" s="35"/>
      <c r="F21" s="34"/>
      <c r="G21" s="22"/>
      <c r="H21" s="22"/>
      <c r="I21" s="36"/>
      <c r="J21" s="37"/>
      <c r="K21" s="37"/>
      <c r="L21" s="37"/>
      <c r="M21" s="37"/>
      <c r="N21" s="38"/>
    </row>
    <row r="22" ht="36" customHeight="1" spans="2:14">
      <c r="B22" s="19">
        <v>5</v>
      </c>
      <c r="C22" s="39" t="s">
        <v>65</v>
      </c>
      <c r="D22" s="39"/>
      <c r="E22" s="40">
        <v>1</v>
      </c>
      <c r="F22" s="39" t="s">
        <v>56</v>
      </c>
      <c r="G22" s="41"/>
      <c r="H22" s="41"/>
      <c r="I22" s="42" t="s">
        <v>66</v>
      </c>
      <c r="J22" s="43"/>
      <c r="K22" s="43"/>
      <c r="L22" s="43"/>
      <c r="M22" s="43"/>
      <c r="N22" s="44"/>
    </row>
    <row r="23" ht="36" customHeight="1" spans="2:14">
      <c r="B23" s="18" t="s">
        <v>67</v>
      </c>
      <c r="C23" s="18"/>
      <c r="D23" s="18"/>
      <c r="E23" s="18"/>
      <c r="F23" s="18"/>
      <c r="G23" s="18"/>
      <c r="H23" s="18"/>
      <c r="I23" s="18"/>
      <c r="J23" s="18"/>
      <c r="K23" s="18"/>
      <c r="L23" s="18"/>
      <c r="M23" s="18"/>
      <c r="N23" s="18"/>
    </row>
    <row r="24" ht="36" customHeight="1" spans="2:14">
      <c r="B24" s="45">
        <v>1</v>
      </c>
      <c r="C24" s="46" t="s">
        <v>68</v>
      </c>
      <c r="D24" s="47"/>
      <c r="E24" s="47"/>
      <c r="F24" s="47"/>
      <c r="G24" s="48"/>
      <c r="H24" s="49"/>
      <c r="I24" s="50"/>
      <c r="J24" s="50"/>
      <c r="K24" s="50"/>
      <c r="L24" s="50"/>
      <c r="M24" s="50"/>
      <c r="N24" s="51" t="s">
        <v>69</v>
      </c>
    </row>
  </sheetData>
  <mergeCells count="26">
    <mergeCell ref="A1:C1"/>
    <mergeCell ref="B2:N2"/>
    <mergeCell ref="L3:N3"/>
    <mergeCell ref="L5:N5"/>
    <mergeCell ref="L6:N6"/>
    <mergeCell ref="I7:L7"/>
    <mergeCell ref="M7:N7"/>
    <mergeCell ref="B8:N8"/>
    <mergeCell ref="I9:L9"/>
    <mergeCell ref="M9:N9"/>
    <mergeCell ref="I10:N10"/>
    <mergeCell ref="I11:N11"/>
    <mergeCell ref="I12:N12"/>
    <mergeCell ref="I13:N13"/>
    <mergeCell ref="B14:N14"/>
    <mergeCell ref="I15:N15"/>
    <mergeCell ref="B16:N16"/>
    <mergeCell ref="I17:L17"/>
    <mergeCell ref="M17:N17"/>
    <mergeCell ref="I18:N18"/>
    <mergeCell ref="I19:N19"/>
    <mergeCell ref="I20:N20"/>
    <mergeCell ref="I22:N22"/>
    <mergeCell ref="B23:N23"/>
    <mergeCell ref="C24:G24"/>
    <mergeCell ref="I24:M24"/>
  </mergeCells>
  <pageMargins left="0.700694444444445" right="0.700694444444445" top="0.751388888888889" bottom="0.751388888888889" header="0.298611111111111" footer="0.298611111111111"/>
  <pageSetup paperSize="9" scale="5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友谊关口岸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赵莹</cp:lastModifiedBy>
  <dcterms:created xsi:type="dcterms:W3CDTF">2026-03-09T07:23:00Z</dcterms:created>
  <dcterms:modified xsi:type="dcterms:W3CDTF">2026-03-09T09:58:06Z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B4DA171154174E2D8BAAF21A3DF1B34B_11</vt:lpwstr>
  </property>
  <property fmtid="{D5CDD505-2E9C-101B-9397-08002B2CF9AE}" pid="3" name="KSOProductBuildVer">
    <vt:lpwstr>2052-12.1.0.25225</vt:lpwstr>
  </property>
  <property fmtid="{D5CDD505-2E9C-101B-9397-08002B2CF9AE}" pid="4" name="CalculationRule">
    <vt:i4>1</vt:i4>
  </property>
</Properties>
</file>