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295" windowHeight="11715"/>
  </bookViews>
  <sheets>
    <sheet name="厨房电器类" sheetId="2" r:id="rId1"/>
  </sheets>
  <definedNames>
    <definedName name="_xlnm.Print_Titles" localSheetId="0">厨房电器类!$2:$3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2" name="ID_4C5735618F3C4CF8A3C32DEB4B2E844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38565" y="16087725"/>
          <a:ext cx="1213485" cy="923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F560B948754840069D5C880774AEC76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50985" y="14467840"/>
          <a:ext cx="584200" cy="10363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2722CB926E5045B7B4EAF49C5E3581AC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40495" y="12994640"/>
          <a:ext cx="915670" cy="10483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0AA55138F3444BD98F2F3C9B24B38D0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801735" y="1301750"/>
          <a:ext cx="1275715" cy="8083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2B943959140E48BEABED3BA3E17B87F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925560" y="2711450"/>
          <a:ext cx="857250" cy="1012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CF26252BF97842BEA1C326131A3EEB7D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950325" y="4288790"/>
          <a:ext cx="949325" cy="9188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FB15733AFE32434D9CCF73AA4F5D142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938260" y="5579745"/>
          <a:ext cx="845820" cy="11449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07A72010D6394875A4AF100060927FBE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883650" y="7196455"/>
          <a:ext cx="825500" cy="829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A53DDF5A5E1E426FBF2BF8E0FFB9AD1F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9135110" y="8528050"/>
          <a:ext cx="564515" cy="11525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F084D26931704C66933AE30638B2D2E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9022715" y="10048875"/>
          <a:ext cx="791210" cy="10490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39870CDE65934593BF67832D27C37864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9068435" y="11550650"/>
          <a:ext cx="678180" cy="104648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<sst xmlns="http://schemas.openxmlformats.org/spreadsheetml/2006/main" count="69" uniqueCount="48">
  <si>
    <t>附件1</t>
  </si>
  <si>
    <t>自治区交通运输综合行政执法局2026年食堂电器采购清单</t>
  </si>
  <si>
    <t>序号</t>
  </si>
  <si>
    <t>设备名称</t>
  </si>
  <si>
    <t>品牌</t>
  </si>
  <si>
    <t>型号</t>
  </si>
  <si>
    <t>技术参数</t>
  </si>
  <si>
    <t>图片</t>
  </si>
  <si>
    <t>数量</t>
  </si>
  <si>
    <t>单位</t>
  </si>
  <si>
    <t>最高限价
单价（万元/台）</t>
  </si>
  <si>
    <t>最高限价
总价（万元）</t>
  </si>
  <si>
    <t>备注</t>
  </si>
  <si>
    <t>微波炉</t>
  </si>
  <si>
    <t>美的</t>
  </si>
  <si>
    <t>MM720C-PM0C00</t>
  </si>
  <si>
    <t>1、产品尺寸（mm）：
长440*宽346*高258 
2、能效等级：3级
3、容量（L）：20
4、定频/变频：定频
5、电源电压：220V</t>
  </si>
  <si>
    <t>台</t>
  </si>
  <si>
    <t>四门冰柜</t>
  </si>
  <si>
    <t>BCD-503WSGPM(Q)</t>
  </si>
  <si>
    <t>1、产品尺寸（mm）：
长600*宽833*高1910 
2、能效等级：1级
3、容积（L）：503
4、定频/变频：变频
5、噪音值dB（A）：36
6、电源电压：220V</t>
  </si>
  <si>
    <t>电饭锅</t>
  </si>
  <si>
    <t>MB-CFB5097H</t>
  </si>
  <si>
    <t>1、产品尺寸（mm）：长339*宽268*高252
2、能效等级：2级
3、容积（L）：5
4、定频/变频：定频
5、电源电压：220V</t>
  </si>
  <si>
    <t>冰箱</t>
  </si>
  <si>
    <t>BCD-572WKPM(Q)</t>
  </si>
  <si>
    <t>1、产品尺寸（mm）：长690*宽895*高1764
2、能效等级：1级
3、容积（L）：572
4、定频/变频：变频
5、噪音值dB（A）：36
6、电源电压：220V</t>
  </si>
  <si>
    <t>抽油烟机</t>
  </si>
  <si>
    <t>CXW-140-XJ28</t>
  </si>
  <si>
    <t>1、产品尺寸（mm）：长895*宽370*高895
2、能效等级：1级
3、定频/变频：变频
4、电源电压：220V</t>
  </si>
  <si>
    <t>消毒碗柜（双门）</t>
  </si>
  <si>
    <t>450R04</t>
  </si>
  <si>
    <t>1、产品尺寸（mm）：
555x526x1690
2、容积（L）：450
3、层数：6层
4、消毒温度：60°
5、电源电压：220V</t>
  </si>
  <si>
    <t>四门冰箱</t>
  </si>
  <si>
    <t>蒸饭柜</t>
  </si>
  <si>
    <t>铂盾商厨</t>
  </si>
  <si>
    <t>646314167726</t>
  </si>
  <si>
    <t>1、电压：380V，功率：8/12kw
2、蒸盘材质：304材质
3、尺寸：68*52*153cm</t>
  </si>
  <si>
    <t>电磁炉</t>
  </si>
  <si>
    <t>MC-22RB21</t>
  </si>
  <si>
    <t>1、产品尺寸（mm）：
长350*宽280*高52 
2、能效等级：3级
3、额定功率：2200W
4、电源电压：220V</t>
  </si>
  <si>
    <t>小消毒柜</t>
  </si>
  <si>
    <t>100R05</t>
  </si>
  <si>
    <t>1、产品尺寸（mm）：
419x948x338
2、容积（L）：94
3、层数：4层
4、消毒温度：125°
5、电源电压：220V</t>
  </si>
  <si>
    <t>冰柜</t>
  </si>
  <si>
    <t>BCD-355DKEM</t>
  </si>
  <si>
    <t>1、产品尺寸（mm）：
长600*宽1335*高871 
2、能效等级：2级
3、容积（L）：355
4、定频/变频：定频
5、电源电压：220V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</si>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</sst>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0.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view="pageBreakPreview" zoomScaleNormal="100" topLeftCell="A4" workbookViewId="0">
      <selection activeCell="D5" sqref="D5"/>
    </sheetView>
  </sheetViews>
  <sheetFormatPr defaultColWidth="9" defaultRowHeight="45" customHeight="1"/>
  <cols>
    <col min="1" max="1" width="9" style="1"/>
    <col min="2" max="2" width="20.0416666666667" style="1" customWidth="1"/>
    <col min="3" max="6" width="26.6166666666667" style="1" customWidth="1"/>
    <col min="7" max="8" width="9" style="1"/>
    <col min="9" max="9" width="18.125" style="1" customWidth="1"/>
    <col min="10" max="10" width="17" style="1" customWidth="1"/>
    <col min="11" max="16384" width="9" style="1"/>
  </cols>
  <sheetData>
    <row r="1" ht="24" customHeight="1" spans="1:11">
      <c r="A1" s="1" t="s">
        <v>0</v>
      </c>
    </row>
    <row r="2" ht="31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3"/>
    </row>
    <row r="3" ht="35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5" t="s">
        <v>10</v>
      </c>
      <c r="J3" s="5" t="s">
        <v>11</v>
      </c>
      <c r="K3" s="4" t="s">
        <v>12</v>
      </c>
    </row>
    <row r="4" ht="116" customHeight="1" spans="1:11">
      <c r="A4" s="6">
        <v>1</v>
      </c>
      <c r="B4" s="7" t="s">
        <v>13</v>
      </c>
      <c r="C4" s="7" t="s">
        <v>14</v>
      </c>
      <c r="D4" s="8" t="s">
        <v>15</v>
      </c>
      <c r="E4" s="9" t="s">
        <v>16</v>
      </c>
      <c r="F4" s="10" t="str">
        <f>_xlfn.DISPIMG("ID_0AA55138F3444BD98F2F3C9B24B38D02",1)</f>
        <v>=DISPIMG("ID_0AA55138F3444BD98F2F3C9B24B38D02",1)</v>
      </c>
      <c r="G4" s="7">
        <v>13</v>
      </c>
      <c r="H4" s="11" t="s">
        <v>17</v>
      </c>
      <c r="I4" s="6">
        <v>0.05</v>
      </c>
      <c r="J4" s="6">
        <f>I4*G4</f>
        <v>0.65</v>
      </c>
      <c r="K4" s="12"/>
    </row>
    <row r="5" ht="116" customHeight="1" spans="1:11">
      <c r="A5" s="6">
        <v>2</v>
      </c>
      <c r="B5" s="7" t="s">
        <v>18</v>
      </c>
      <c r="C5" s="7" t="s">
        <v>14</v>
      </c>
      <c r="D5" s="8" t="s">
        <v>19</v>
      </c>
      <c r="E5" s="9" t="s">
        <v>20</v>
      </c>
      <c r="F5" s="10" t="str">
        <f>_xlfn.DISPIMG("ID_2B943959140E48BEABED3BA3E17B87F9",1)</f>
        <v>=DISPIMG("ID_2B943959140E48BEABED3BA3E17B87F9",1)</v>
      </c>
      <c r="G5" s="13">
        <v>2</v>
      </c>
      <c r="H5" s="11" t="s">
        <v>17</v>
      </c>
      <c r="I5" s="6">
        <v>0.6</v>
      </c>
      <c r="J5" s="6">
        <f t="shared" ref="J5:J15" si="0">I5*G5</f>
        <v>1.2</v>
      </c>
      <c r="K5" s="12"/>
    </row>
    <row r="6" ht="116" customHeight="1" spans="1:11">
      <c r="A6" s="6">
        <v>3</v>
      </c>
      <c r="B6" s="7" t="s">
        <v>21</v>
      </c>
      <c r="C6" s="7" t="s">
        <v>14</v>
      </c>
      <c r="D6" s="7" t="s">
        <v>22</v>
      </c>
      <c r="E6" s="9" t="s">
        <v>23</v>
      </c>
      <c r="F6" s="10" t="str">
        <f>_xlfn.DISPIMG("ID_CF26252BF97842BEA1C326131A3EEB7D",1)</f>
        <v>=DISPIMG("ID_CF26252BF97842BEA1C326131A3EEB7D",1)</v>
      </c>
      <c r="G6" s="7">
        <v>17</v>
      </c>
      <c r="H6" s="11" t="s">
        <v>17</v>
      </c>
      <c r="I6" s="6">
        <v>0.08</v>
      </c>
      <c r="J6" s="6">
        <f t="shared" si="0"/>
        <v>1.36</v>
      </c>
      <c r="K6" s="12"/>
    </row>
    <row r="7" ht="116" customHeight="1" spans="1:11">
      <c r="A7" s="6">
        <v>4</v>
      </c>
      <c r="B7" s="7" t="s">
        <v>24</v>
      </c>
      <c r="C7" s="7" t="s">
        <v>14</v>
      </c>
      <c r="D7" s="8" t="s">
        <v>25</v>
      </c>
      <c r="E7" s="9" t="s">
        <v>26</v>
      </c>
      <c r="F7" s="10" t="str">
        <f>_xlfn.DISPIMG("ID_FB15733AFE32434D9CCF73AA4F5D1429",1)</f>
        <v>=DISPIMG("ID_FB15733AFE32434D9CCF73AA4F5D1429",1)</v>
      </c>
      <c r="G7" s="7">
        <v>7</v>
      </c>
      <c r="H7" s="11" t="s">
        <v>17</v>
      </c>
      <c r="I7" s="6">
        <v>0.3</v>
      </c>
      <c r="J7" s="6">
        <f t="shared" si="0"/>
        <v>2.1</v>
      </c>
      <c r="K7" s="12"/>
    </row>
    <row r="8" ht="116" customHeight="1" spans="1:11">
      <c r="A8" s="6">
        <v>5</v>
      </c>
      <c r="B8" s="7" t="s">
        <v>27</v>
      </c>
      <c r="C8" s="7" t="s">
        <v>14</v>
      </c>
      <c r="D8" s="7" t="s">
        <v>28</v>
      </c>
      <c r="E8" s="9" t="s">
        <v>29</v>
      </c>
      <c r="F8" s="10" t="str">
        <f>_xlfn.DISPIMG("ID_07A72010D6394875A4AF100060927FBE",1)</f>
        <v>=DISPIMG("ID_07A72010D6394875A4AF100060927FBE",1)</v>
      </c>
      <c r="G8" s="7">
        <v>9</v>
      </c>
      <c r="H8" s="11" t="s">
        <v>17</v>
      </c>
      <c r="I8" s="6">
        <v>0.25</v>
      </c>
      <c r="J8" s="6">
        <f t="shared" si="0"/>
        <v>2.25</v>
      </c>
      <c r="K8" s="12"/>
    </row>
    <row r="9" ht="116" customHeight="1" spans="1:11">
      <c r="A9" s="6">
        <v>6</v>
      </c>
      <c r="B9" s="7" t="s">
        <v>30</v>
      </c>
      <c r="C9" s="7" t="s">
        <v>14</v>
      </c>
      <c r="D9" s="7" t="s">
        <v>31</v>
      </c>
      <c r="E9" s="9" t="s">
        <v>32</v>
      </c>
      <c r="F9" s="10" t="str">
        <f>_xlfn.DISPIMG("ID_A53DDF5A5E1E426FBF2BF8E0FFB9AD1F",1)</f>
        <v>=DISPIMG("ID_A53DDF5A5E1E426FBF2BF8E0FFB9AD1F",1)</v>
      </c>
      <c r="G9" s="7">
        <v>10</v>
      </c>
      <c r="H9" s="11" t="s">
        <v>17</v>
      </c>
      <c r="I9" s="6">
        <v>0.25</v>
      </c>
      <c r="J9" s="6">
        <f t="shared" si="0"/>
        <v>2.5</v>
      </c>
      <c r="K9" s="12"/>
    </row>
    <row r="10" ht="116" customHeight="1" spans="1:11">
      <c r="A10" s="6">
        <v>7</v>
      </c>
      <c r="B10" s="7" t="s">
        <v>33</v>
      </c>
      <c r="C10" s="7" t="s">
        <v>14</v>
      </c>
      <c r="D10" s="8" t="s">
        <v>19</v>
      </c>
      <c r="E10" s="9" t="s">
        <v>20</v>
      </c>
      <c r="F10" s="10" t="str">
        <f>_xlfn.DISPIMG("ID_F084D26931704C66933AE30638B2D2E5",1)</f>
        <v>=DISPIMG("ID_F084D26931704C66933AE30638B2D2E5",1)</v>
      </c>
      <c r="G10" s="7">
        <v>7</v>
      </c>
      <c r="H10" s="11" t="s">
        <v>17</v>
      </c>
      <c r="I10" s="6">
        <v>0.6</v>
      </c>
      <c r="J10" s="6">
        <f t="shared" si="0"/>
        <v>4.2</v>
      </c>
      <c r="K10" s="12"/>
    </row>
    <row r="11" ht="116" customHeight="1" spans="1:11">
      <c r="A11" s="6">
        <v>8</v>
      </c>
      <c r="B11" s="7" t="s">
        <v>34</v>
      </c>
      <c r="C11" s="7" t="s">
        <v>35</v>
      </c>
      <c r="D11" s="8" t="s">
        <v>36</v>
      </c>
      <c r="E11" s="14" t="s">
        <v>37</v>
      </c>
      <c r="F11" s="10" t="str">
        <f>_xlfn.DISPIMG("ID_39870CDE65934593BF67832D27C37864",1)</f>
        <v>=DISPIMG("ID_39870CDE65934593BF67832D27C37864",1)</v>
      </c>
      <c r="G11" s="7">
        <v>4</v>
      </c>
      <c r="H11" s="11" t="s">
        <v>17</v>
      </c>
      <c r="I11" s="6">
        <v>0.3</v>
      </c>
      <c r="J11" s="6">
        <f t="shared" si="0"/>
        <v>1.2</v>
      </c>
      <c r="K11" s="12"/>
    </row>
    <row r="12" ht="116" customHeight="1" spans="1:11">
      <c r="A12" s="6">
        <v>9</v>
      </c>
      <c r="B12" s="7" t="s">
        <v>38</v>
      </c>
      <c r="C12" s="7" t="s">
        <v>14</v>
      </c>
      <c r="D12" s="8" t="s">
        <v>39</v>
      </c>
      <c r="E12" s="9" t="s">
        <v>40</v>
      </c>
      <c r="F12" s="10" t="str">
        <f>_xlfn.DISPIMG("ID_2722CB926E5045B7B4EAF49C5E3581AC",1)</f>
        <v>=DISPIMG("ID_2722CB926E5045B7B4EAF49C5E3581AC",1)</v>
      </c>
      <c r="G12" s="7">
        <v>8</v>
      </c>
      <c r="H12" s="11" t="s">
        <v>17</v>
      </c>
      <c r="I12" s="6">
        <v>0.03</v>
      </c>
      <c r="J12" s="6">
        <f t="shared" si="0"/>
        <v>0.24</v>
      </c>
      <c r="K12" s="12"/>
    </row>
    <row r="13" ht="116" customHeight="1" spans="1:11">
      <c r="A13" s="6">
        <v>10</v>
      </c>
      <c r="B13" s="15" t="s">
        <v>41</v>
      </c>
      <c r="C13" s="7" t="s">
        <v>14</v>
      </c>
      <c r="D13" s="7" t="s">
        <v>42</v>
      </c>
      <c r="E13" s="9" t="s">
        <v>43</v>
      </c>
      <c r="F13" s="10" t="str">
        <f>_xlfn.DISPIMG("ID_F560B948754840069D5C880774AEC769",1)</f>
        <v>=DISPIMG("ID_F560B948754840069D5C880774AEC769",1)</v>
      </c>
      <c r="G13" s="7">
        <v>4</v>
      </c>
      <c r="H13" s="11" t="s">
        <v>17</v>
      </c>
      <c r="I13" s="6">
        <v>0.1</v>
      </c>
      <c r="J13" s="6">
        <f t="shared" si="0"/>
        <v>0.4</v>
      </c>
      <c r="K13" s="12"/>
    </row>
    <row r="14" ht="116" customHeight="1" spans="1:11">
      <c r="A14" s="6">
        <v>11</v>
      </c>
      <c r="B14" s="7" t="s">
        <v>44</v>
      </c>
      <c r="C14" s="7" t="s">
        <v>14</v>
      </c>
      <c r="D14" s="7" t="s">
        <v>45</v>
      </c>
      <c r="E14" s="9" t="s">
        <v>46</v>
      </c>
      <c r="F14" s="10" t="str">
        <f>_xlfn.DISPIMG("ID_4C5735618F3C4CF8A3C32DEB4B2E844F",1)</f>
        <v>=DISPIMG("ID_4C5735618F3C4CF8A3C32DEB4B2E844F",1)</v>
      </c>
      <c r="G14" s="7">
        <v>3</v>
      </c>
      <c r="H14" s="11" t="s">
        <v>17</v>
      </c>
      <c r="I14" s="6">
        <v>0.25</v>
      </c>
      <c r="J14" s="6">
        <f t="shared" si="0"/>
        <v>0.75</v>
      </c>
      <c r="K14" s="12"/>
    </row>
    <row r="15" ht="35" customHeight="1" spans="1:11">
      <c r="A15" s="16" t="s">
        <v>47</v>
      </c>
      <c r="B15" s="16"/>
      <c r="C15" s="16"/>
      <c r="D15" s="16"/>
      <c r="E15" s="16"/>
      <c r="F15" s="16"/>
      <c r="G15" s="17">
        <f>SUM(G4:G14)</f>
        <v>84</v>
      </c>
      <c r="H15" s="17"/>
      <c r="I15" s="12"/>
      <c r="J15" s="17">
        <f>SUM(J4:J14)</f>
        <v>16.85</v>
      </c>
      <c r="K15" s="12"/>
    </row>
    <row r="16" ht="35" customHeight="1"/>
  </sheetData>
  <mergeCells count="2">
    <mergeCell ref="A2:J2"/>
    <mergeCell ref="A15:C15"/>
  </mergeCells>
  <pageMargins left="0.700694444444445" right="0.700694444444445" top="0.751388888888889" bottom="0.751388888888889" header="0.298611111111111" footer="0.298611111111111"/>
  <pageSetup paperSize="9" scale="6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厨房电器类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0 。0。。圈圈</cp:lastModifiedBy>
  <dcterms:created xsi:type="dcterms:W3CDTF">2024-03-15T02:57:00Z</dcterms:created>
  <dcterms:modified xsi:type="dcterms:W3CDTF">2026-03-17T03:46:52Z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654C5466A6234428B33448AF92BFEED6_13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