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" yWindow="-180" windowWidth="13605" windowHeight="12585" tabRatio="304"/>
  </bookViews>
  <sheets>
    <sheet name="2023标准项目" sheetId="1" r:id="rId1"/>
    <sheet name="Sheet1" sheetId="4" r:id="rId2"/>
  </sheets>
  <definedNames>
    <definedName name="_xlnm._FilterDatabase" localSheetId="0" hidden="1">'2023标准项目'!$A$4:$J$90</definedName>
    <definedName name="_xlnm.Print_Titles" localSheetId="0">'2023标准项目'!$1:$4</definedName>
  </definedNames>
  <calcPr calcId="144525"/>
</workbook>
</file>

<file path=xl/calcChain.xml><?xml version="1.0" encoding="utf-8"?>
<calcChain xmlns="http://schemas.openxmlformats.org/spreadsheetml/2006/main">
  <c r="H90" i="1" l="1"/>
  <c r="I89" i="1"/>
  <c r="H89" i="1"/>
  <c r="H88" i="1"/>
  <c r="H87" i="1"/>
  <c r="H86" i="1"/>
  <c r="H85" i="1"/>
  <c r="H84" i="1"/>
  <c r="H83" i="1"/>
  <c r="I82" i="1"/>
  <c r="H82" i="1"/>
  <c r="H81" i="1"/>
  <c r="H80" i="1"/>
  <c r="H79" i="1"/>
  <c r="H78" i="1"/>
  <c r="H77" i="1"/>
  <c r="H76" i="1"/>
  <c r="H75" i="1"/>
  <c r="I74" i="1"/>
  <c r="H74" i="1" s="1"/>
  <c r="H73" i="1"/>
  <c r="H72" i="1"/>
  <c r="H71" i="1"/>
  <c r="H70" i="1"/>
  <c r="H69" i="1"/>
  <c r="I67" i="1"/>
  <c r="H67" i="1"/>
  <c r="H66" i="1"/>
  <c r="H65" i="1"/>
  <c r="H64" i="1"/>
  <c r="H63" i="1"/>
  <c r="H62" i="1"/>
  <c r="I61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F48" i="1"/>
  <c r="H47" i="1"/>
  <c r="H46" i="1"/>
  <c r="H45" i="1"/>
  <c r="I44" i="1"/>
  <c r="H44" i="1" s="1"/>
  <c r="I43" i="1"/>
  <c r="H43" i="1"/>
  <c r="H42" i="1"/>
  <c r="I41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I9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<sst xmlns="http://schemas.openxmlformats.org/spreadsheetml/2006/main" count="529" uniqueCount="383">
  <si>
    <t>项目名称</t>
  </si>
  <si>
    <t>港口码头安全生产监管与应急救援信息系统技术规范</t>
  </si>
  <si>
    <t>膨胀土路基施工技术规范</t>
  </si>
  <si>
    <t>广西路桥工程集团有限公司；广西公路检测有限公司</t>
  </si>
  <si>
    <t>城市轨道交通运营服务规范</t>
  </si>
  <si>
    <t>中国矿业大学（北京）、广西交建工程建设集团有限公司、广西长兴工程建设有限公司、云南昌保高速公路建设开发有限公司、广西公路检测有限公司</t>
  </si>
  <si>
    <t>广西新发展交通集团有限公司、广西交投科技有限公司、广西高速公路投资有限公司</t>
  </si>
  <si>
    <t>广西交通设计集团有限公司、南宁轨道交通建设有限公司、广西公路检测有限公司、广州地铁设计研究院股份有限公司、中建三局第一建设工程有限责任公司</t>
  </si>
  <si>
    <t>广西交通投资集团有限公司</t>
  </si>
  <si>
    <t>广西交通设计集团有限公司、北京城建勘测设计研究院有限责任公司、中铁第六勘察设计院集团有限公司、广西壮族自治区地质调查院、广西水文地质工程地质勘察院</t>
  </si>
  <si>
    <t>高速公路超高缓和段路面积水处治技术规程</t>
  </si>
  <si>
    <t>广西壮族自治区高速公路发展中心、广西交通设计集团有限公司、四川奥思特边坡防护工程有限公司、布鲁克（成都）工程有限公司、广西科技大学</t>
  </si>
  <si>
    <t>公路沥青路面就地冷再生技术规程</t>
  </si>
  <si>
    <t>广西新发展交通集团有限公司、广西路建工程集团有限公司、广西路桥工程集团有限公司、中交一公局集团有限公司、广西中交一公局平容高速公路有限公司、芷兰生态环境建设有限公司、北京闻勤科技有限公司、广西绿美园林工程有限公司</t>
  </si>
  <si>
    <t>在役公路护栏防护能力提升改造技术规范</t>
  </si>
  <si>
    <t>免锚固移动护栏技术规范</t>
  </si>
  <si>
    <t>广西龙马高速公路有限公司、山东大学、广西壮族自治区高速公路发展中心、广西交通设计集团有限公司、中交一公局集团有限公司、浙江交工集团股份有限公司</t>
  </si>
  <si>
    <t>公路工程取弃土场水土保持专项设计规范</t>
  </si>
  <si>
    <t>广西新祥高速公路有限公司</t>
  </si>
  <si>
    <t>城市公共汽电车安全例行检查技术规范</t>
  </si>
  <si>
    <t>城市轨道交通特种设备使用维护管理规程</t>
  </si>
  <si>
    <t>出租汽车综合服务站建设及运营规范</t>
  </si>
  <si>
    <t>沿海水运工程绿色施工规程</t>
  </si>
  <si>
    <t>航道养护预算编制办法及定额</t>
  </si>
  <si>
    <t>内河水运工程水泥灌浆施工技术规范</t>
  </si>
  <si>
    <t>自动化码头网络建设规范</t>
  </si>
  <si>
    <t>船闸安全生产标准化等级划分与评定规范</t>
  </si>
  <si>
    <t>公路波形钢腹板组合梁桥养护技术指南</t>
  </si>
  <si>
    <t>钢-UHPC型钢轻型组合梁施工技术规程</t>
  </si>
  <si>
    <t>公路预应力混凝土部分斜拉桥设计及施工技术规范</t>
  </si>
  <si>
    <t>公路隧道风机支撑结构检测及加固技术规程</t>
  </si>
  <si>
    <t>公路隧道预防性养护技术指南</t>
  </si>
  <si>
    <t>公路地形图合成孔径雷达航空摄影测量规范</t>
  </si>
  <si>
    <t>东北大学、广西智都信息科技有限公司、广西交通设计集团有限公司</t>
  </si>
  <si>
    <t>公路隧道爆破专项施工方案编制指南</t>
  </si>
  <si>
    <t>广西交建工程建设集团有限公司、中国科学院武汉岩土力学研究所、广西交科集团有限公司、广西交通设计集团有限公司、广西新发展交通集团有限公司</t>
  </si>
  <si>
    <t>公路工程花岗岩残积土勘察设计规程</t>
  </si>
  <si>
    <t>高速公路改扩建工程设计指南</t>
  </si>
  <si>
    <t>高速公路施工图设计技术指南</t>
  </si>
  <si>
    <t>道路货物运输信息平台设计指南</t>
  </si>
  <si>
    <t>高速公路智慧工地建设规范</t>
  </si>
  <si>
    <t>桥梁防船撞主动预警系统技术规范</t>
  </si>
  <si>
    <t>公路机电工程信息模型应用指南</t>
  </si>
  <si>
    <t>高速公路隧道机电系统管养技术指南</t>
  </si>
  <si>
    <t>公路桥梁结构健康监测系统验收技术指南</t>
  </si>
  <si>
    <t>国省干线公路工程风险辨识指南</t>
  </si>
  <si>
    <t>城市轨道交通全自动运行线路场景功能验证指南</t>
  </si>
  <si>
    <t>自动化码头智慧安防建设指南</t>
  </si>
  <si>
    <t>国省干线公路交通安全设施效用评价规范</t>
    <phoneticPr fontId="1" type="noConversion"/>
  </si>
  <si>
    <t>运河生态涵养区建设指南</t>
    <phoneticPr fontId="1" type="noConversion"/>
  </si>
  <si>
    <t>公路隧道防排水技术规范</t>
    <phoneticPr fontId="1" type="noConversion"/>
  </si>
  <si>
    <t>水运工程边坡监测技术规范</t>
    <phoneticPr fontId="1" type="noConversion"/>
  </si>
  <si>
    <t>公路边坡柔性防护网技术规范</t>
    <phoneticPr fontId="1" type="noConversion"/>
  </si>
  <si>
    <t>公路边坡喷播绿化技术规范</t>
    <phoneticPr fontId="1" type="noConversion"/>
  </si>
  <si>
    <t>软岩大变形隧道工程高预应力NPR锚索支护施工及验收指南</t>
    <phoneticPr fontId="1" type="noConversion"/>
  </si>
  <si>
    <t>岩溶区地铁隧道监测技术规程</t>
    <phoneticPr fontId="1" type="noConversion"/>
  </si>
  <si>
    <t>岩溶区隧道施工安全风险管控技术规程</t>
    <phoneticPr fontId="1" type="noConversion"/>
  </si>
  <si>
    <t>运河智慧航道技术规范</t>
    <phoneticPr fontId="1" type="noConversion"/>
  </si>
  <si>
    <t>内河水上综合服务区总体设计指南</t>
    <phoneticPr fontId="1" type="noConversion"/>
  </si>
  <si>
    <t>港口码头防风抑尘设施技术规范</t>
    <phoneticPr fontId="1" type="noConversion"/>
  </si>
  <si>
    <t>单梯级船闸调度技术规程</t>
    <phoneticPr fontId="1" type="noConversion"/>
  </si>
  <si>
    <t>高速公路服务区收费站设计规范</t>
    <phoneticPr fontId="1" type="noConversion"/>
  </si>
  <si>
    <t>新型标准化收费站技术规范</t>
    <phoneticPr fontId="1" type="noConversion"/>
  </si>
  <si>
    <t>高速公路服务区电动汽车充电站技术指南</t>
    <phoneticPr fontId="1" type="noConversion"/>
  </si>
  <si>
    <t>道路客运电子客票系统接口规范</t>
    <phoneticPr fontId="1" type="noConversion"/>
  </si>
  <si>
    <t>网络货运平台业务数据区块链可信验证规范</t>
    <phoneticPr fontId="1" type="noConversion"/>
  </si>
  <si>
    <t>高速公路特殊路段交通状态感知设施设置指南</t>
    <phoneticPr fontId="1" type="noConversion"/>
  </si>
  <si>
    <t>公路路基路面智能压实控制技术规程</t>
    <phoneticPr fontId="1" type="noConversion"/>
  </si>
  <si>
    <t>普通国省干线公路沥青路面施工技术规范</t>
    <phoneticPr fontId="1" type="noConversion"/>
  </si>
  <si>
    <t>沥青相似度快速检测规程</t>
    <phoneticPr fontId="1" type="noConversion"/>
  </si>
  <si>
    <t>旧水泥混凝土路面薄层罩面设计与施工技术指南</t>
    <phoneticPr fontId="1" type="noConversion"/>
  </si>
  <si>
    <t>运河土石方堆存处置与堆存场再利用技术规范</t>
    <phoneticPr fontId="1" type="noConversion"/>
  </si>
  <si>
    <t>2023.01～2024.10</t>
    <phoneticPr fontId="1" type="noConversion"/>
  </si>
  <si>
    <t>农村公路管理信息平台建设指南</t>
    <phoneticPr fontId="1" type="noConversion"/>
  </si>
  <si>
    <t>自动化双小车岸桥功能测试指南(第1部分)</t>
    <phoneticPr fontId="1" type="noConversion"/>
  </si>
  <si>
    <t>自动化双小车岸桥功能测试指南(第2部分)</t>
    <phoneticPr fontId="1" type="noConversion"/>
  </si>
  <si>
    <t>附件1：</t>
    <phoneticPr fontId="1" type="noConversion"/>
  </si>
  <si>
    <t>城市轨道交通运营服务质量评价规范</t>
    <phoneticPr fontId="1" type="noConversion"/>
  </si>
  <si>
    <t>水运工程倾斜摄影测量技术规程</t>
    <phoneticPr fontId="1" type="noConversion"/>
  </si>
  <si>
    <t>港口流动机械充换电设施建设规范</t>
    <phoneticPr fontId="1" type="noConversion"/>
  </si>
  <si>
    <t>平陆运河涉红树林区域航道工程设计指南</t>
    <phoneticPr fontId="1" type="noConversion"/>
  </si>
  <si>
    <t>城市轨道交通工程地质勘察规范</t>
    <phoneticPr fontId="1" type="noConversion"/>
  </si>
  <si>
    <t>项目主编单位及项目负责人</t>
    <phoneticPr fontId="1" type="noConversion"/>
  </si>
  <si>
    <t>项目参编单位</t>
    <phoneticPr fontId="1" type="noConversion"/>
  </si>
  <si>
    <t>项目经费（万元）</t>
  </si>
  <si>
    <t>合计</t>
  </si>
  <si>
    <t>厅补助</t>
  </si>
  <si>
    <t>自筹</t>
  </si>
  <si>
    <t>工程
配套</t>
  </si>
  <si>
    <t>起止
年限</t>
    <phoneticPr fontId="1" type="noConversion"/>
  </si>
  <si>
    <t>公路桥梁TRC-FRP筋加固设计与施工技术指南</t>
    <phoneticPr fontId="1" type="noConversion"/>
  </si>
  <si>
    <t>大跨桥梁拉索减振设计规范</t>
    <phoneticPr fontId="1" type="noConversion"/>
  </si>
  <si>
    <t>高速公路设计阶段安全性评价规范</t>
    <phoneticPr fontId="1" type="noConversion"/>
  </si>
  <si>
    <t>公路绿化工程估算指标</t>
    <phoneticPr fontId="1" type="noConversion"/>
  </si>
  <si>
    <t>高速公路生态绿化景观工程设计文件编制规范</t>
    <phoneticPr fontId="1" type="noConversion"/>
  </si>
  <si>
    <t>公路隧道设计安全风险评估规范</t>
    <phoneticPr fontId="1" type="noConversion"/>
  </si>
  <si>
    <t>公路涉路施工政务服务事项工作指南</t>
    <phoneticPr fontId="1" type="noConversion"/>
  </si>
  <si>
    <t>公路水泥混凝土路面高精度铣刨应用技术指南</t>
    <phoneticPr fontId="1" type="noConversion"/>
  </si>
  <si>
    <t>感潮河段导助航标志配布指南</t>
    <phoneticPr fontId="1" type="noConversion"/>
  </si>
  <si>
    <t>悬臂式施工拱桥安全技术规程</t>
    <phoneticPr fontId="1" type="noConversion"/>
  </si>
  <si>
    <t>铁路项目建设管理指南</t>
    <phoneticPr fontId="1" type="noConversion"/>
  </si>
  <si>
    <t>农村客货邮融合指南</t>
    <phoneticPr fontId="1" type="noConversion"/>
  </si>
  <si>
    <t>工程岩体稳定性微震监测预警技术规范</t>
    <phoneticPr fontId="1" type="noConversion"/>
  </si>
  <si>
    <t>公路高边坡施工安全技术规程</t>
    <phoneticPr fontId="1" type="noConversion"/>
  </si>
  <si>
    <t>岩溶区公路水文地质勘察规范</t>
    <phoneticPr fontId="1" type="noConversion"/>
  </si>
  <si>
    <t>公路装配式预应力混凝土梁桥安装及桥面系施工技术规程</t>
    <phoneticPr fontId="1" type="noConversion"/>
  </si>
  <si>
    <t>广西路桥工程集团有限公司</t>
  </si>
  <si>
    <t>公路隧道运营期健康监测技术规程</t>
    <phoneticPr fontId="1" type="noConversion"/>
  </si>
  <si>
    <t>公路反光标线施工技术规范</t>
    <phoneticPr fontId="1" type="noConversion"/>
  </si>
  <si>
    <t>农村客货邮场站建设指南</t>
    <phoneticPr fontId="1" type="noConversion"/>
  </si>
  <si>
    <t>申报评审专家意见</t>
    <phoneticPr fontId="1" type="noConversion"/>
  </si>
  <si>
    <t>项目
编号</t>
    <phoneticPr fontId="1" type="noConversion"/>
  </si>
  <si>
    <t>2023-01</t>
    <phoneticPr fontId="74" type="noConversion"/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</si>
  <si>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</si>
  <si>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</si>
  <si>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</si>
  <si>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</si>
  <si>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</si>
  <si>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</si>
  <si>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</si>
  <si>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</si>
  <si>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</si>
  <si>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</si>
  <si>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</si>
  <si>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</si>
  <si>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</si>
  <si>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</si>
  <si>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</si>
  <si>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</si>
  <si>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</si>
  <si>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</si>
  <si>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</si>
  <si>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</si>
  <si>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</si>
  <si>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</si>
  <si>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</si>
  <si>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</si>
  <si>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</si>
  <si>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</si>
  <si>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</si>
  <si>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</si>
  <si>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</si>
  <si>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</si>
  <si>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</si>
  <si>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</si>
  <si>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</si>
  <si>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</si>
  <si>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</si>
  <si>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</si>
  <si>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</si>
  <si>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</si>
  <si>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</si>
  <si>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</si>
  <si>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</si>
  <si>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</si>
  <si>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</si>
  <si>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</si>
  <si>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</si>
  <si>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</si>
  <si>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</si>
  <si>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</si>
  <si>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</si>
  <si>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</si>
  <si>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</si>
  <si>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2023-53</t>
  </si>
  <si>
    <t>2023-54</t>
  </si>
  <si>
    <t>2023-55</t>
  </si>
  <si>
    <t>2023-56</t>
  </si>
  <si>
    <t>2023-57</t>
  </si>
  <si>
    <t>2023-58</t>
  </si>
  <si>
    <t>2023-59</t>
  </si>
  <si>
    <t>2023-60</t>
  </si>
  <si>
    <t>2023-61</t>
  </si>
  <si>
    <t>2023-62</t>
  </si>
  <si>
    <t>2023-63</t>
  </si>
  <si>
    <t>2023-64</t>
  </si>
  <si>
    <t>2023-65</t>
  </si>
  <si>
    <t>2023-66</t>
  </si>
  <si>
    <t>2023-67</t>
  </si>
  <si>
    <t>2023-68</t>
  </si>
  <si>
    <t>2023-69</t>
  </si>
  <si>
    <t>2023-70</t>
  </si>
  <si>
    <t>2023-71</t>
  </si>
  <si>
    <t>2023-72</t>
  </si>
  <si>
    <t>2023-73</t>
  </si>
  <si>
    <t>2023-74</t>
  </si>
  <si>
    <t>2023-75</t>
  </si>
  <si>
    <t>2023-76</t>
  </si>
  <si>
    <t>2023-77</t>
  </si>
  <si>
    <t>2023-78</t>
  </si>
  <si>
    <t>2023-79</t>
  </si>
  <si>
    <t>2023-80</t>
  </si>
  <si>
    <t>2023-81</t>
  </si>
  <si>
    <t>2023-82</t>
  </si>
  <si>
    <t>2023-83</t>
  </si>
  <si>
    <t>2023-84</t>
  </si>
  <si>
    <t>2023-85</t>
  </si>
  <si>
    <t>2023-86</t>
  </si>
  <si>
    <t>1.推荐申报广西地方标准。
2.气候条件对仪器影响较大，编制过程应考虑。</t>
    <phoneticPr fontId="1" type="noConversion"/>
  </si>
  <si>
    <t>1.推荐申报广西地方标准。
2.标准的适用范围和技术内容合理。</t>
    <phoneticPr fontId="1" type="noConversion"/>
  </si>
  <si>
    <t>1.推荐申报广西地方标准。
2.标准技术内容应涵盖智慧航道工程的设计、建设、运营、维护和管理的内容。</t>
    <phoneticPr fontId="1" type="noConversion"/>
  </si>
  <si>
    <t>1.推荐申报广西地方标准。
2.建议增加施工单位作为标准参编单位。</t>
    <phoneticPr fontId="1" type="noConversion"/>
  </si>
  <si>
    <t>1.推荐申报广西地方标准。
2.突出广西典型地质环境公路边坡崩塌、落石的防护。</t>
    <phoneticPr fontId="1" type="noConversion"/>
  </si>
  <si>
    <t>1.推荐申报广西地方标准。
2.突出广西典型气候、地质环境条件、植被生活习性。</t>
    <phoneticPr fontId="1" type="noConversion"/>
  </si>
  <si>
    <t>1.推荐申报广西地方标准。
2.补充施工安全技术内容。</t>
    <phoneticPr fontId="1" type="noConversion"/>
  </si>
  <si>
    <t>1.推荐申报广西地方标准。
2.编制过程应进一步参考工程实例，补充锚索预应力监测报告。</t>
    <phoneticPr fontId="1" type="noConversion"/>
  </si>
  <si>
    <t>1.推荐申报广西地方标准。
2.增加泄水洞设计必要性要求相关内容。</t>
    <phoneticPr fontId="1" type="noConversion"/>
  </si>
  <si>
    <t>1.推荐申报广西地方标准。
2.强化标准草案编制框架结构，充分吸纳借鉴营运客车安全例行检查技术规范。
3.增加具有丰富车辆技术管理经验、高级职称的人员作为主要起草人员。</t>
    <phoneticPr fontId="1" type="noConversion"/>
  </si>
  <si>
    <t>1.推荐申报广西地方标准。
2.标准框架中增加城市轨道交通范畴内容。</t>
    <phoneticPr fontId="1" type="noConversion"/>
  </si>
  <si>
    <t>1.推荐申报广西地方标准。
2.在标准框架中的服务内容及要求中增加相关政务服务、信息服务、卫生保健等内容。</t>
    <phoneticPr fontId="1" type="noConversion"/>
  </si>
  <si>
    <t>1.推荐申报广西地方标准。
2.表单不能写成一个已有系统的数据字典，应根据接口要求，明确基础性、必要性字段。</t>
    <phoneticPr fontId="1" type="noConversion"/>
  </si>
  <si>
    <t>1.推荐申报广西地方标准。
2.标准草案中第6章的章标题修改为“交叉验证”，章内容相应调整。
3.细化标准草案中第7、8章的内容。</t>
    <phoneticPr fontId="1" type="noConversion"/>
  </si>
  <si>
    <t>1.推荐申报广西地方标准。
2.标准的技术内容增加细粒径的沥青路面相关内容，增加部分典型结构设计相关内容。
3.检查和完善指标性数据的内容。</t>
    <phoneticPr fontId="1" type="noConversion"/>
  </si>
  <si>
    <t>1.推荐申报广西地方标准。
2.标准编制阶段应增大对施工要求、设备要求的调研力度。</t>
    <phoneticPr fontId="1" type="noConversion"/>
  </si>
  <si>
    <t>1.推荐申报广西地方标准。
2.建议增加生产经营单位作为标准参编单位。
3.标准的适用范围和技术内容应针对修订的必要性进行补充完善，技术内容结合标准草案中的图2进行深化和编写。</t>
    <phoneticPr fontId="1" type="noConversion"/>
  </si>
  <si>
    <t>1.推荐申报广西地方标准。
2.与现行国家、行业、地方标准内容相衔接，对成熟的技术进行总结。</t>
    <phoneticPr fontId="1" type="noConversion"/>
  </si>
  <si>
    <t>1.推荐申报广西地方标准。
2.加强标准草案合理性、规范性表述。
3.增加信息化、智能化方面服务指标。
4.根据《城市轨道交通服务质量评价管理办法》（交运规〔2019〕3号），将“运营评价”修改为“运营服务质量评价”。</t>
    <phoneticPr fontId="1" type="noConversion"/>
  </si>
  <si>
    <t>1.推荐申报广西地方标准。
2.增加智能、节能等相关方面的内容。</t>
    <phoneticPr fontId="1" type="noConversion"/>
  </si>
  <si>
    <t>1.推荐立项为广西交通运输行业指南。
2.增加公路隧道相关应用案例和技术总结。</t>
    <phoneticPr fontId="1" type="noConversion"/>
  </si>
  <si>
    <t>1.推荐立项为广西交通运输行业指南。
2.对技术内容进一步凝练。</t>
    <phoneticPr fontId="1" type="noConversion"/>
  </si>
  <si>
    <t>1.推荐立项为广西交通运输行业指南。
2.起草人员中应增加爆破专业持证人员。</t>
    <phoneticPr fontId="1" type="noConversion"/>
  </si>
  <si>
    <t>1.推荐立项为广西交通运输行业指南。
2.建议在有感潮河段开展研究，如南流江、大风江、茅岭江等。</t>
    <phoneticPr fontId="1" type="noConversion"/>
  </si>
  <si>
    <t>1.推荐立项为广西交通运输行业指南。
2.标准的适用范围和技术内容合理。</t>
    <phoneticPr fontId="1" type="noConversion"/>
  </si>
  <si>
    <t>1.推荐立项为广西交通运输行业指南。
2.标准的适用范围和技术内容合理。
3.参考文献建议补充广西壮族自治区产品质量检验研究院、广西新能源电动车产品质量检验中心编制的《广西新能源汽车充电站（桩）建设安装和运营维护技术指南》。</t>
    <phoneticPr fontId="1" type="noConversion"/>
  </si>
  <si>
    <t>1.推荐立项为广西交通运输行业指南。
2.标准适用范围应界定清楚，是企业级的信息平台。
3.内容上应强化与上级平台的数据交换。</t>
    <phoneticPr fontId="1" type="noConversion"/>
  </si>
  <si>
    <t>1.推荐立项为广西交通运输
行业指南。
2.应进一步明确智慧工地的构成，智慧工地的核心技术和规范要求。</t>
    <phoneticPr fontId="1" type="noConversion"/>
  </si>
  <si>
    <t>1.推荐立项为广西交通运输行业指南。
2.补充状态感知的整体框架、技术功能等内容。</t>
    <phoneticPr fontId="1" type="noConversion"/>
  </si>
  <si>
    <t>1.推荐立项为广西交通运输行业指南。
2.标准适用范围可以再扩大，并进一步明确。
3.在线路交叉章节增加电网交叉相关内容，把普铁和高铁交叉的技术内容进行区分，更有针对性。
4.施工组织章节与现有标准相衔接。</t>
    <phoneticPr fontId="1" type="noConversion"/>
  </si>
  <si>
    <t>1.推荐立项为广西交通运输行业指南。
2.标准技术内容增加绿色交通、智慧交通设计的相关内容。
3.进一步优化各小节标题。</t>
    <phoneticPr fontId="1" type="noConversion"/>
  </si>
  <si>
    <t>1.推荐立项为广西交通运输行业指南。
2.建议删除“抛丸”“磨削”两部分内容。</t>
    <phoneticPr fontId="1" type="noConversion"/>
  </si>
  <si>
    <t>1.推荐立项为广西交通运输行业指南。
2.标准技术内容增加薄层罩面适用条件。</t>
    <phoneticPr fontId="1" type="noConversion"/>
  </si>
  <si>
    <t>1.推荐立项为广西交通运输行业指南。
2.建议补充广西壮族自治区交通运输综合行政执法局作为参编单位。
3.标准的适用范围和技术内容合理。</t>
    <phoneticPr fontId="1" type="noConversion"/>
  </si>
  <si>
    <t>1.推荐立项为广西交通运输行业指南。
2.进一步优化标准技术内容，提现标准的重点和特点。</t>
    <phoneticPr fontId="1" type="noConversion"/>
  </si>
  <si>
    <t>2023年广西交通运输标准项目计划表</t>
    <phoneticPr fontId="1" type="noConversion"/>
  </si>
  <si>
    <t>平陆运河集团有限公司
何俊辉</t>
    <phoneticPr fontId="1" type="noConversion"/>
  </si>
  <si>
    <t>广西交通设计集团有限公司、武汉大学、武汉天际航信息科技股份有限公司</t>
    <phoneticPr fontId="1" type="noConversion"/>
  </si>
  <si>
    <t>平陆运河集团有限公司
闫强</t>
    <phoneticPr fontId="1" type="noConversion"/>
  </si>
  <si>
    <t>广西交通设计集团有限公司、同济大学</t>
    <phoneticPr fontId="1" type="noConversion"/>
  </si>
  <si>
    <t>平陆运河集团有限公司
李恒昌</t>
    <phoneticPr fontId="1" type="noConversion"/>
  </si>
  <si>
    <t>广西壮族自治区交通运输厅、中交水运规划设计院有限公司</t>
    <phoneticPr fontId="1" type="noConversion"/>
  </si>
  <si>
    <t>平陆运河集团有限公司
韦德鉴</t>
    <phoneticPr fontId="1" type="noConversion"/>
  </si>
  <si>
    <t>平陆运河集团有限公司
程耀飞</t>
    <phoneticPr fontId="1" type="noConversion"/>
  </si>
  <si>
    <t>广西大学，浙江大学，广西交通设计集团有限公司、广西壮族自治区交通运输厅</t>
    <phoneticPr fontId="1" type="noConversion"/>
  </si>
  <si>
    <t>广西交通设计集团有限公司
吴信</t>
    <phoneticPr fontId="1" type="noConversion"/>
  </si>
  <si>
    <t>平陆运河集团有限公司</t>
    <phoneticPr fontId="1" type="noConversion"/>
  </si>
  <si>
    <t>广西交通设计集团有限公司，广西壮族自治区林业科学研究院，南宁师范大学</t>
    <phoneticPr fontId="1" type="noConversion"/>
  </si>
  <si>
    <t>广西壮族自治区交通运输厅
陈津维</t>
    <phoneticPr fontId="1" type="noConversion"/>
  </si>
  <si>
    <t>广西路桥工程集团有限公司、广西交通设计集团有限公司、广西路桥集团勘察设计有限公司、广西交通工程建设保障中心、广西壮族自治区公路发展中心、广西壮族自治区高速公路发展中心、广西壮族自治区交通运输综合行政执法局</t>
    <phoneticPr fontId="1" type="noConversion"/>
  </si>
  <si>
    <t>广西交通投资集团有限公司
廉向东</t>
    <phoneticPr fontId="1" type="noConversion"/>
  </si>
  <si>
    <t>广西交通设计集团有限公司、广西高速公路投资有限公司、中国地质科学院岩溶地质研究所、中铁二院工程集团有限责任公司、广西水文地质工程地质勘察院、广西交科集团有限公司、广西田新高速公路有限公司</t>
    <phoneticPr fontId="1" type="noConversion"/>
  </si>
  <si>
    <t>南宁轨道交通建设有限公司
王炳华</t>
    <phoneticPr fontId="1" type="noConversion"/>
  </si>
  <si>
    <t>广西北投交通养护科技集团有限公司
骆俊晖</t>
    <phoneticPr fontId="1" type="noConversion"/>
  </si>
  <si>
    <t>广西交通设计集团有限公司
叶琼瑶</t>
    <phoneticPr fontId="1" type="noConversion"/>
  </si>
  <si>
    <t>广西高速公路投资有限公司
张荫成</t>
    <phoneticPr fontId="1" type="noConversion"/>
  </si>
  <si>
    <t>广西路桥工程集团有限公司
韩玉</t>
    <phoneticPr fontId="1" type="noConversion"/>
  </si>
  <si>
    <t>广西交通设计集团有限公司
李洋溢</t>
    <phoneticPr fontId="1" type="noConversion"/>
  </si>
  <si>
    <t>广西大学
马少坤</t>
    <phoneticPr fontId="1" type="noConversion"/>
  </si>
  <si>
    <t>广西高速公路投资有限公司
刘东</t>
    <phoneticPr fontId="1" type="noConversion"/>
  </si>
  <si>
    <t>广西交科集团有限公司
刘信华</t>
    <phoneticPr fontId="1" type="noConversion"/>
  </si>
  <si>
    <t>广西新港湾工程有限公司、北部湾港股份有限公司、中交第四航务工程局有限公司北部湾分公司</t>
    <phoneticPr fontId="1" type="noConversion"/>
  </si>
  <si>
    <t>广西西江开发投资集团有限公司
陈定松</t>
    <phoneticPr fontId="1" type="noConversion"/>
  </si>
  <si>
    <t>广西基础勘察工程有限责任公司、广西交通设计集团有限公司</t>
    <phoneticPr fontId="1" type="noConversion"/>
  </si>
  <si>
    <t>北部湾港股份有限公司
宋海涛</t>
    <phoneticPr fontId="1" type="noConversion"/>
  </si>
  <si>
    <t>广西钦州保税港区盛港码头有限公司、上海海事大学</t>
    <phoneticPr fontId="1" type="noConversion"/>
  </si>
  <si>
    <t>广西壮族自治区港航发展中心
潘荣友</t>
    <phoneticPr fontId="1" type="noConversion"/>
  </si>
  <si>
    <t>交通运输部天津水运工程科学研究所、北部湾港股份有限公司、广西交通职业技术学院</t>
    <phoneticPr fontId="1" type="noConversion"/>
  </si>
  <si>
    <t>广西西江开发投资集团有限公司
熊先华</t>
    <phoneticPr fontId="1" type="noConversion"/>
  </si>
  <si>
    <t>交通运输部天津水运工程科学研究所、广西壮族自治区港航发展中心、广西壮族自治区交通运输综合行政执法局、天津东方泰瑞科技有限公司、广西交通职业技术学院</t>
    <phoneticPr fontId="1" type="noConversion"/>
  </si>
  <si>
    <t>北部湾港股份有限公司
张旭明</t>
    <phoneticPr fontId="1" type="noConversion"/>
  </si>
  <si>
    <t>交通运输部天津水运工程科学研究所、广西北部湾港绿港新能源科技有限公司、康普斯顿（江苏）技术有限公司</t>
    <phoneticPr fontId="1" type="noConversion"/>
  </si>
  <si>
    <t>广西西江开发投资集团有限公司
禤德钊</t>
    <phoneticPr fontId="1" type="noConversion"/>
  </si>
  <si>
    <t>交通运输部天津水运工程科学研究所、广西壮族自治区港航发展中心、广西壮族自治区交通运输综合行政执法局</t>
    <phoneticPr fontId="1" type="noConversion"/>
  </si>
  <si>
    <t>广西壮族自治区交通运输厅
农正定</t>
    <phoneticPr fontId="1" type="noConversion"/>
  </si>
  <si>
    <t>广西壮族自治区收费公路联网收费清分结算中心、广西交通投资集团有限公司、广西交通设计集团有限公司、广西交科集团有限公司</t>
    <phoneticPr fontId="1" type="noConversion"/>
  </si>
  <si>
    <t>广西壮族自治区高速公路发展中心
韦昌永</t>
    <phoneticPr fontId="1" type="noConversion"/>
  </si>
  <si>
    <t>北京交科公路勘察设计研究院有限公司</t>
    <phoneticPr fontId="1" type="noConversion"/>
  </si>
  <si>
    <t>广西交通设计集团有限公司
黎琮莹</t>
    <phoneticPr fontId="1" type="noConversion"/>
  </si>
  <si>
    <t>广州大学、北京交通工程学会、广西壮族自治区高速公路发展中心、广西交通投资集团河池高速公路运营有限公司</t>
    <phoneticPr fontId="1" type="noConversion"/>
  </si>
  <si>
    <t>广西交通工程检测有限公司
张广彬</t>
    <phoneticPr fontId="1" type="noConversion"/>
  </si>
  <si>
    <t>广西交通设计集团有限公司、广西北投交通养护科技集团有限公司、广西壮族自治区公路发展中心、3M中国有限公司、广西北部湾投资集团有限公司沿海高速公路分公司</t>
    <phoneticPr fontId="1" type="noConversion"/>
  </si>
  <si>
    <t>广西交通投资集团有限公司、北京网路智联科技有限公司、北京交科公路勘察设计研究院有限公司</t>
    <phoneticPr fontId="1" type="noConversion"/>
  </si>
  <si>
    <t>广西路建工程集团有限公司
李育林</t>
    <phoneticPr fontId="1" type="noConversion"/>
  </si>
  <si>
    <t>深圳市正道公路工程有限公司、广西交通职业技术学院、武汉中交交通工程有限责任公司、广西交通设计集团有限公司、广西交科集团有限公司、广西柳州格瑞米智能装备制造有限公司</t>
    <phoneticPr fontId="1" type="noConversion"/>
  </si>
  <si>
    <t>南宁公共交通集团有限公司
许瑜</t>
    <phoneticPr fontId="1" type="noConversion"/>
  </si>
  <si>
    <t>广西壮族自治区道路运输发展中心、南宁市交通运输局、南宁白马公共交通有限公司、广西交通技师学院、广西申龙汽车制造有限公司</t>
    <phoneticPr fontId="1" type="noConversion"/>
  </si>
  <si>
    <t>南宁轨道交通运营有限公司
赖治平</t>
    <phoneticPr fontId="1" type="noConversion"/>
  </si>
  <si>
    <t>南宁市市场监督管理局、广西壮族自治区标准技术研究院、中建安装集团有限公司、通力电梯有限公司南宁分公司</t>
    <phoneticPr fontId="1" type="noConversion"/>
  </si>
  <si>
    <t>广西壮族自治区道路运输发展中心
朱华忠</t>
    <phoneticPr fontId="1" type="noConversion"/>
  </si>
  <si>
    <t>柳州市交通运输综合行政执法支队、南宁学院</t>
    <phoneticPr fontId="1" type="noConversion"/>
  </si>
  <si>
    <t>广西交通设计集团有限公司
黄德耕</t>
    <phoneticPr fontId="1" type="noConversion"/>
  </si>
  <si>
    <t>同济大学、广西新发展交通集团有限公司、柳州欧维姆机械股份有限公司</t>
    <phoneticPr fontId="1" type="noConversion"/>
  </si>
  <si>
    <t>广西壮族自治区交通运输信息管理中心
李道飞</t>
    <phoneticPr fontId="1" type="noConversion"/>
  </si>
  <si>
    <t>广西壮族自治区道路运输发展中心、广西超大运输集团有限责任公司</t>
    <phoneticPr fontId="1" type="noConversion"/>
  </si>
  <si>
    <t>广西综合交通大数据研究院
李晓欢</t>
    <phoneticPr fontId="1" type="noConversion"/>
  </si>
  <si>
    <t>广西壮族自治区交通运输信息管理中心；广西壮族自治区道路运输发展中心；广西桂物智慧科技有限公司；南宁国际铁路港投资发展有限公司；广西北投信创科技投资集团有限公司；广西北港物流有限公司；广西高速公路集团有限责任公司</t>
    <phoneticPr fontId="1" type="noConversion"/>
  </si>
  <si>
    <t>广西新发展交通集团有限公司
吕化冰</t>
    <phoneticPr fontId="1" type="noConversion"/>
  </si>
  <si>
    <t>广西交科集团有限公司、广西交科工程咨询有限公司、四川国软科技集团有限公司、广西邕洲高速公路有限公司、交通运输部公路科学研究所</t>
    <phoneticPr fontId="1" type="noConversion"/>
  </si>
  <si>
    <t>广西交通投资集团有限公司
陈智杰</t>
    <phoneticPr fontId="1" type="noConversion"/>
  </si>
  <si>
    <t>广西交投科技有限公司、广西高速公路投资有限公司、广西新柳南高速公路有限公司、广西交通设计集团有限公司、广西交通投资集团南宁高速公路运营有限公司、广西交通投资集团玉林高速公路运营有限公司</t>
    <phoneticPr fontId="1" type="noConversion"/>
  </si>
  <si>
    <t>广西北投公路建设投资集团有限公司
陶亮</t>
    <phoneticPr fontId="1" type="noConversion"/>
  </si>
  <si>
    <t>广西壮族自治区公路发展中心、广西路建工程集团有限公司、广西交科集团有限公司、桂林理工大学、广西北投交通养护科技集团有限公司、广西路产建设投资有限公司</t>
    <phoneticPr fontId="1" type="noConversion"/>
  </si>
  <si>
    <t>广西新发展交通集团有限公司
黄诗洪</t>
    <phoneticPr fontId="1" type="noConversion"/>
  </si>
  <si>
    <t>广西交科集团有限公司、广西大学</t>
    <phoneticPr fontId="1" type="noConversion"/>
  </si>
  <si>
    <t>长沙理工大学、广西壮族自治区公路发展中心、广西壮族自治区玉林公路发展中心、广西壮族自治区百色公路发展中心、广西壮族自治区桂林公路发展中心、广西交科集团有限公司、江苏北极星交通产业集团有限公司、陕西格润盛泰环保科技工程有限公司</t>
    <phoneticPr fontId="1" type="noConversion"/>
  </si>
  <si>
    <t>广西高速公路投资有限公司
韦明</t>
    <phoneticPr fontId="1" type="noConversion"/>
  </si>
  <si>
    <t>广西交通投资集团有限公司、广西智慧交通安全咨询有限公司、广西交通设计集团有限公司、广西新发展交通集团有限公司</t>
    <phoneticPr fontId="1" type="noConversion"/>
  </si>
  <si>
    <t>广西交科集团有限公司
陆王烨</t>
    <phoneticPr fontId="1" type="noConversion"/>
  </si>
  <si>
    <t>广西新发展交通集团有限公司、广西交通投资集团有限公司、平陆运河集团有限公司</t>
    <phoneticPr fontId="1" type="noConversion"/>
  </si>
  <si>
    <t>广西壮族自治区港航发展中心
朱伟强</t>
    <phoneticPr fontId="1" type="noConversion"/>
  </si>
  <si>
    <t>北京中交京纬公路造价技术有限公司、南宁航道养护中心、梧州航道养护中心、柳州航道养护中心、桂林航道养护中心、广西壮族自治区北部湾港口管理局防城港分局、广西壮族自治区北部湾港口管理局钦州分局、广西壮族自治区北部湾港口管理局北海分局</t>
    <phoneticPr fontId="1" type="noConversion"/>
  </si>
  <si>
    <t>广西壮族自治区交通运输工程
造价事务中心
吴鸿</t>
    <phoneticPr fontId="1" type="noConversion"/>
  </si>
  <si>
    <t>广西交投宏冠工程咨询有限公司、广西钟贺高速公路有限公司、北京中交京纬公路造价技术有限公司</t>
    <phoneticPr fontId="1" type="noConversion"/>
  </si>
  <si>
    <t>广西壮族自治区港航发展中心
王永兴</t>
    <phoneticPr fontId="1" type="noConversion"/>
  </si>
  <si>
    <t>交通运输部科学研究院、广西交通设计集团有限公司</t>
    <phoneticPr fontId="1" type="noConversion"/>
  </si>
  <si>
    <t>广西交科集团有限公司
姜洪亮</t>
    <phoneticPr fontId="1" type="noConversion"/>
  </si>
  <si>
    <t>南宁市交通运输局
王仕国</t>
    <phoneticPr fontId="1" type="noConversion"/>
  </si>
  <si>
    <t>南宁市道路运输发展中心、北京安捷工程咨询有限公司、南宁轨道交通运营有限公司</t>
    <phoneticPr fontId="1" type="noConversion"/>
  </si>
  <si>
    <t>南宁市道路运输发展中心、南宁市建筑规划设计集团有限公司、南宁轨道交通运营有限公司</t>
    <phoneticPr fontId="1" type="noConversion"/>
  </si>
  <si>
    <t>广西交通设计集团有限公司
王红梅</t>
    <phoneticPr fontId="1" type="noConversion"/>
  </si>
  <si>
    <t>无</t>
    <phoneticPr fontId="1" type="noConversion"/>
  </si>
  <si>
    <t>广西交通工程检测有限公司
唐赓</t>
    <phoneticPr fontId="1" type="noConversion"/>
  </si>
  <si>
    <t>广西大学
苏国韶</t>
    <phoneticPr fontId="1" type="noConversion"/>
  </si>
  <si>
    <t>广西交科集团有限公司
林峰</t>
    <phoneticPr fontId="1" type="noConversion"/>
  </si>
  <si>
    <t>广西交投科技有限公司
周富华</t>
    <phoneticPr fontId="1" type="noConversion"/>
  </si>
  <si>
    <t>广西路建工程集团有限公司
覃冠华</t>
    <phoneticPr fontId="1" type="noConversion"/>
  </si>
  <si>
    <t>广西交科集团有限公司、广西北投交通养护科技集团有限公司、广西壮族自治区高速公路发展中心、广西壮族自治区公路发展中心</t>
    <phoneticPr fontId="1" type="noConversion"/>
  </si>
  <si>
    <t>广西交通工程检测有限公司
罗彦</t>
    <phoneticPr fontId="1" type="noConversion"/>
  </si>
  <si>
    <t>广西路建工程集团有限公司、广西交通设计集团有限公司、中国地质大学（武汉）</t>
    <phoneticPr fontId="1" type="noConversion"/>
  </si>
  <si>
    <t>广西新发展交通集团有限公司
韦勇克</t>
    <phoneticPr fontId="1" type="noConversion"/>
  </si>
  <si>
    <t>中南大学、长沙理工大学、广西交通设计集团有限公司、广西路桥工程集团有限公司</t>
    <phoneticPr fontId="1" type="noConversion"/>
  </si>
  <si>
    <t>广西交通设计集团有限公司
黄伟军</t>
    <phoneticPr fontId="1" type="noConversion"/>
  </si>
  <si>
    <t>交通运输部南海航海保障中心北海航标处、钦州海事局</t>
    <phoneticPr fontId="1" type="noConversion"/>
  </si>
  <si>
    <t>广西钦州保税港区盛港码头有限公司、上海海事大学、北京国基科技股份有限公司</t>
    <phoneticPr fontId="1" type="noConversion"/>
  </si>
  <si>
    <t>北部湾港股份有限公司
郭掌权</t>
    <phoneticPr fontId="1" type="noConversion"/>
  </si>
  <si>
    <t>广西钦州保税港区盛港码头有限公司、广西大学</t>
    <phoneticPr fontId="1" type="noConversion"/>
  </si>
  <si>
    <t>广西交科集团有限公司
熊剑平</t>
    <phoneticPr fontId="1" type="noConversion"/>
  </si>
  <si>
    <t>南宁捷赛数码科技有限责任公司</t>
    <phoneticPr fontId="1" type="noConversion"/>
  </si>
  <si>
    <t>广西新发展交通集团有限公司
黄蔚</t>
    <phoneticPr fontId="1" type="noConversion"/>
  </si>
  <si>
    <t>广西交科集团有限公司</t>
    <phoneticPr fontId="1" type="noConversion"/>
  </si>
  <si>
    <t>广西交通设计集团有限公司
欧剑聪</t>
    <phoneticPr fontId="1" type="noConversion"/>
  </si>
  <si>
    <t>广西交通实业有限公司、广西交通投资集团玉林高速公路有限公司、广西壮族自治区高速公路发展中心</t>
    <phoneticPr fontId="1" type="noConversion"/>
  </si>
  <si>
    <t>广西壮族自治区交通运输厅
莫宽文</t>
    <phoneticPr fontId="1" type="noConversion"/>
  </si>
  <si>
    <t>南宁学院、广西壮族自治区道路运输发展中心</t>
    <phoneticPr fontId="1" type="noConversion"/>
  </si>
  <si>
    <t>广西铁路投资集团有限公司
陈华梁</t>
    <phoneticPr fontId="1" type="noConversion"/>
  </si>
  <si>
    <t>广西交通投资集团有限公司、广西南玉铁路有限公司、广西南崇铁路有限责任公司、广西柳梧铁路有限公司</t>
    <phoneticPr fontId="1" type="noConversion"/>
  </si>
  <si>
    <t>广西交通职业技术学院
杨军</t>
    <phoneticPr fontId="1" type="noConversion"/>
  </si>
  <si>
    <t>广西壮族自治区交通运输厅、广西壮族自治区道路运输发展中心、广西壮族自治区邮政管理局、南宁学院</t>
    <phoneticPr fontId="1" type="noConversion"/>
  </si>
  <si>
    <t>南宁轨道交通运营有限公司
肖琼</t>
    <phoneticPr fontId="1" type="noConversion"/>
  </si>
  <si>
    <t>深圳交控科技有限公司、广西壮族自治区交通运输厅、南宁市交通运输局、南宁学院</t>
    <phoneticPr fontId="1" type="noConversion"/>
  </si>
  <si>
    <t>广西北投交通养护科技集团有限公司
郝天之</t>
    <phoneticPr fontId="1" type="noConversion"/>
  </si>
  <si>
    <t>中国矿业大学、广西壮族自治区公路发展中心、广西壮族自治区桂林公路发展中心、广西交科集团有限公司、北京中交路通科技发展有限公司</t>
    <phoneticPr fontId="1" type="noConversion"/>
  </si>
  <si>
    <t>广西北投公路建设投资集团有限公司
张云</t>
    <phoneticPr fontId="1" type="noConversion"/>
  </si>
  <si>
    <t>广西交科集团有限公司；广西壮族自治区公路发展中心；同济大学；广西路建工程集团有限公司；广西路产建设投资有限公司</t>
    <phoneticPr fontId="1" type="noConversion"/>
  </si>
  <si>
    <t>广西交建工程建设集团有限公司
青志刚</t>
    <phoneticPr fontId="1" type="noConversion"/>
  </si>
  <si>
    <t>广西路桥工程集团有限公司、广西新发展交通集团有限公司、广西交通设计集团有限公司</t>
    <phoneticPr fontId="1" type="noConversion"/>
  </si>
  <si>
    <t>广西路建工程集团有限公司
张坤球</t>
    <phoneticPr fontId="1" type="noConversion"/>
  </si>
  <si>
    <t>广西交通设计集团有限公司、招商局重庆交通科研设计院有限公司</t>
    <phoneticPr fontId="1" type="noConversion"/>
  </si>
  <si>
    <t>广西南天高速公路有限公司
黄香健</t>
    <phoneticPr fontId="1" type="noConversion"/>
  </si>
  <si>
    <t>广西路桥工程集团有限公司、广西桂通工程管理集团有限公司、广西高速公路投资有限公司</t>
    <phoneticPr fontId="1" type="noConversion"/>
  </si>
  <si>
    <t>广西交科集团有限公司
王华</t>
    <phoneticPr fontId="1" type="noConversion"/>
  </si>
  <si>
    <t>广西壮族自治区公路发展中心、广西壮族自治区高速公路发展中心、南宁市市政工程管理处、广西新发展交通集团有限公司、广西粤海高速公路有限公司、广西北投公路建设投资集团有限公司</t>
    <phoneticPr fontId="1" type="noConversion"/>
  </si>
  <si>
    <t>广西交投科技有限公司
何华</t>
    <phoneticPr fontId="1" type="noConversion"/>
  </si>
  <si>
    <t>广西交通投资集团有限公司、广西交通工程建设保障中心、交通运输部公路科学研究所、广西交通设计集团有限公司、广西交通投资集团柳州高速公路运营有限公司、广西交通投资集团南宁高速公路运营有限公司、广西五洲交通股份有限公司、广西交通投资集团桂林高速公路运营有限公司</t>
    <phoneticPr fontId="1" type="noConversion"/>
  </si>
  <si>
    <t>广西交通职业技术学院
黄勇</t>
    <phoneticPr fontId="1" type="noConversion"/>
  </si>
  <si>
    <t>广西货司通供应链管理有限公司</t>
    <phoneticPr fontId="1" type="noConversion"/>
  </si>
  <si>
    <t>广西公路学会
李日昌</t>
    <phoneticPr fontId="1" type="noConversion"/>
  </si>
  <si>
    <t>广西路桥工程集团有限公司、广西钟贺高速公路有限公司、广西高速公路投资有限公司、广联达科技股份有限公司、广西路建工程集团有限公司、广西交建工程建设集团有限公司</t>
    <phoneticPr fontId="1" type="noConversion"/>
  </si>
  <si>
    <t>广西新发展交通集团有限公司
何廷全</t>
    <phoneticPr fontId="1" type="noConversion"/>
  </si>
  <si>
    <t>广西交科集团有限公司、北京工业大学、广西邕洲高速公路有限公司</t>
    <phoneticPr fontId="1" type="noConversion"/>
  </si>
  <si>
    <t>广西壮族自治区高速公路发展中心
周诚</t>
    <phoneticPr fontId="1" type="noConversion"/>
  </si>
  <si>
    <t>广西交通设计集团有限公司</t>
    <phoneticPr fontId="1" type="noConversion"/>
  </si>
  <si>
    <t>广西壮族自治区高速公路发展中心
刘定清</t>
    <phoneticPr fontId="1" type="noConversion"/>
  </si>
  <si>
    <t>广西高速公路投资有限公司、广西交通设计集团有限公司</t>
    <phoneticPr fontId="1" type="noConversion"/>
  </si>
  <si>
    <t>广西南天高速公路有限公司
白伟</t>
    <phoneticPr fontId="1" type="noConversion"/>
  </si>
  <si>
    <t>广西高速公路投资有限公司、交通运输部公路科学研究所、中交二航局广西建设工程有限公司</t>
    <phoneticPr fontId="1" type="noConversion"/>
  </si>
  <si>
    <t>广西高速公路投资有限公司、广西金龙高速公路有限公司、招商局重庆交通科研设计院有限公司、广西交投科技有限公司、重庆市智翔铺道技术工程有限公司</t>
    <phoneticPr fontId="1" type="noConversion"/>
  </si>
  <si>
    <t>广西桂鹿高速公路有限公司
劳家荣</t>
    <phoneticPr fontId="1" type="noConversion"/>
  </si>
  <si>
    <t>广西壮族自治区交通运输厅、广西壮族自治区高速公路发展中心、广西壮族自治区公路发展中心、广西智慧交通安全咨询有限公司、广西交通设计集团有限公司</t>
    <phoneticPr fontId="1" type="noConversion"/>
  </si>
  <si>
    <t>广西智慧交通安全咨询有限公司、上海同岩土木工程科技股份有限公司</t>
    <phoneticPr fontId="1" type="noConversion"/>
  </si>
  <si>
    <t>广西北投公路建设投资集团有限公司
陈钊</t>
    <phoneticPr fontId="1" type="noConversion"/>
  </si>
  <si>
    <t>广西壮族自治区公路发展中心、中南大学、广西强路工程咨询有限责任公司</t>
    <phoneticPr fontId="1" type="noConversion"/>
  </si>
  <si>
    <t>柳州市公路发展中心
粟英严</t>
    <phoneticPr fontId="1" type="noConversion"/>
  </si>
  <si>
    <t>广西壮族自治区标准技术研究院、国交空间信息技术（北京）有限公司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</si>
</sst>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1" formatCode="_ * #,##0_ ;_ * \-#,##0_ ;_ * &quot;-&quot;_ ;_ @_ "/>
    <numFmt numFmtId="43" formatCode="_ * #,##0.00_ ;_ * \-#,##0.00_ ;_ * &quot;-&quot;??_ ;_ @_ "/>
    <numFmt numFmtId="176" formatCode="_-* #,##0.00_-;\-* #,##0.00_-;_-* &quot;-&quot;??_-;_-@_-"/>
    <numFmt numFmtId="177" formatCode="0.0"/>
    <numFmt numFmtId="178" formatCode="#,##0;\-#,##0;&quot;-&quot;"/>
    <numFmt numFmtId="179" formatCode="&quot;?#,##0;[Red]\-&quot;&quot;?&quot;#,##0"/>
    <numFmt numFmtId="180" formatCode="&quot;?#,##0.00;[Red]\-&quot;&quot;?&quot;#,##0.00"/>
    <numFmt numFmtId="181" formatCode="#,##0;\(#,##0\)"/>
    <numFmt numFmtId="182" formatCode="_-&quot;$&quot;* #,##0_-;\-&quot;$&quot;* #,##0_-;_-&quot;$&quot;* &quot;-&quot;_-;_-@_-"/>
    <numFmt numFmtId="183" formatCode="_(&quot;$&quot;* #,##0.00_);_(&quot;$&quot;* \(#,##0.00\);_(&quot;$&quot;* &quot;-&quot;??_);_(@_)"/>
    <numFmt numFmtId="184" formatCode="\$#,##0.00;\(\$#,##0.00\)"/>
    <numFmt numFmtId="185" formatCode="\$#,##0;\(\$#,##0\)"/>
    <numFmt numFmtId="186" formatCode="_-* #,##0_$_-;\-* #,##0_$_-;_-* &quot;-&quot;_$_-;_-@_-"/>
    <numFmt numFmtId="187" formatCode="_-* #,##0.00_$_-;\-* #,##0.00_$_-;_-* &quot;-&quot;??_$_-;_-@_-"/>
    <numFmt numFmtId="188" formatCode="_-* #,##0&quot;$&quot;_-;\-* #,##0&quot;$&quot;_-;_-* &quot;-&quot;&quot;$&quot;_-;_-@_-"/>
    <numFmt numFmtId="189" formatCode="_-* #,##0.00&quot;$&quot;_-;\-* #,##0.00&quot;$&quot;_-;_-* &quot;-&quot;??&quot;$&quot;_-;_-@_-"/>
    <numFmt numFmtId="190" formatCode="&quot;$&quot;#,##0_);[Red]\(&quot;$&quot;#,##0\)"/>
    <numFmt numFmtId="191" formatCode="&quot;$&quot;#,##0.00_);[Red]\(&quot;$&quot;#,##0.00\)"/>
    <numFmt numFmtId="192" formatCode="_(&quot;$&quot;* #,##0_);_(&quot;$&quot;* \(#,##0\);_(&quot;$&quot;* &quot;-&quot;_);_(@_)"/>
    <numFmt numFmtId="193" formatCode="yy\.mm\.dd"/>
    <numFmt numFmtId="194" formatCode="#,##0.0_);\(#,##0.0\)"/>
    <numFmt numFmtId="195" formatCode="&quot;$&quot;\ #,##0_-;[Red]&quot;$&quot;\ #,##0\-"/>
    <numFmt numFmtId="196" formatCode="&quot;$&quot;\ #,##0.00_-;[Red]&quot;$&quot;\ #,##0.00\-"/>
    <numFmt numFmtId="197" formatCode="_-&quot;$&quot;\ * #,##0_-;_-&quot;$&quot;\ * #,##0\-;_-&quot;$&quot;\ * &quot;-&quot;_-;_-@_-"/>
    <numFmt numFmtId="198" formatCode="_-&quot;$&quot;\ * #,##0.00_-;_-&quot;$&quot;\ * #,##0.00\-;_-&quot;$&quot;\ * &quot;-&quot;??_-;_-@_-"/>
    <numFmt numFmtId="199" formatCode="0.00_ "/>
    <numFmt numFmtId="200" formatCode="0.0_ "/>
    <numFmt numFmtId="201" formatCode="0_ "/>
  </numFmts>
  <fonts count="79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2"/>
      <name val="????"/>
      <family val="2"/>
    </font>
    <font>
      <sz val="12"/>
      <color indexed="8"/>
      <name val="楷体_GB2312"/>
      <family val="3"/>
      <charset val="134"/>
    </font>
    <font>
      <sz val="12"/>
      <color indexed="9"/>
      <name val="楷体_GB2312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sz val="10"/>
      <color indexed="8"/>
      <name val="Arial"/>
      <family val="2"/>
    </font>
    <font>
      <b/>
      <sz val="10"/>
      <name val="MS Sans Serif"/>
      <family val="2"/>
    </font>
    <font>
      <sz val="10"/>
      <name val="Times New Roman"/>
      <family val="1"/>
    </font>
    <font>
      <sz val="10"/>
      <name val="MS Sans Serif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20"/>
      <name val="Tahoma"/>
      <family val="2"/>
    </font>
    <font>
      <u/>
      <sz val="12"/>
      <color indexed="12"/>
      <name val="宋体"/>
      <family val="3"/>
      <charset val="134"/>
    </font>
    <font>
      <sz val="12"/>
      <name val="官帕眉"/>
      <family val="3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17"/>
      <name val="Tahoma"/>
      <family val="2"/>
    </font>
    <font>
      <b/>
      <sz val="12"/>
      <color indexed="8"/>
      <name val="楷体_GB2312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sz val="11"/>
      <name val="ＭＳ Ｐゴシック"/>
      <family val="2"/>
    </font>
    <font>
      <sz val="12"/>
      <name val="바탕체"/>
      <family val="3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b/>
      <sz val="18"/>
      <name val="宋体"/>
      <family val="3"/>
      <charset val="134"/>
    </font>
    <font>
      <sz val="18"/>
      <color theme="1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8"/>
      <name val="宋体"/>
      <family val="3"/>
      <charset val="134"/>
    </font>
  </fonts>
  <fills count="7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54"/>
        <bgColor indexed="54"/>
      </patternFill>
    </fill>
    <fill>
      <patternFill patternType="solid">
        <fgColor indexed="10"/>
        <bgColor indexed="1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55"/>
        <bgColor indexed="55"/>
      </patternFill>
    </fill>
    <fill>
      <patternFill patternType="solid">
        <fgColor indexed="36"/>
        <bgColor indexed="36"/>
      </patternFill>
    </fill>
    <fill>
      <patternFill patternType="solid">
        <fgColor indexed="46"/>
        <bgColor indexed="46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60">
    <xf numFmtId="0" fontId="0" fillId="0" borderId="0"/>
    <xf numFmtId="0" fontId="2" fillId="0" borderId="0">
      <alignment vertical="center"/>
    </xf>
    <xf numFmtId="0" fontId="20" fillId="0" borderId="0"/>
    <xf numFmtId="0" fontId="2" fillId="0" borderId="0"/>
    <xf numFmtId="0" fontId="19" fillId="0" borderId="0">
      <protection locked="0"/>
    </xf>
    <xf numFmtId="0" fontId="20" fillId="0" borderId="0"/>
    <xf numFmtId="0" fontId="21" fillId="0" borderId="0"/>
    <xf numFmtId="0" fontId="22" fillId="0" borderId="0"/>
    <xf numFmtId="49" fontId="19" fillId="0" borderId="0" applyFont="0" applyFill="0" applyBorder="0" applyAlignment="0" applyProtection="0"/>
    <xf numFmtId="0" fontId="19" fillId="0" borderId="0"/>
    <xf numFmtId="0" fontId="19" fillId="0" borderId="0"/>
    <xf numFmtId="0" fontId="21" fillId="0" borderId="0"/>
    <xf numFmtId="0" fontId="20" fillId="0" borderId="0"/>
    <xf numFmtId="0" fontId="22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3" fillId="0" borderId="0"/>
    <xf numFmtId="0" fontId="21" fillId="0" borderId="0"/>
    <xf numFmtId="0" fontId="2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1" fillId="0" borderId="0">
      <protection locked="0"/>
    </xf>
    <xf numFmtId="0" fontId="26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20" borderId="0" applyNumberFormat="0" applyBorder="0" applyAlignment="0" applyProtection="0"/>
    <xf numFmtId="0" fontId="26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18" borderId="0" applyNumberFormat="0" applyBorder="0" applyAlignment="0" applyProtection="0"/>
    <xf numFmtId="0" fontId="26" fillId="31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26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8" fillId="0" borderId="0">
      <alignment horizontal="center" wrapText="1"/>
      <protection locked="0"/>
    </xf>
    <xf numFmtId="0" fontId="9" fillId="3" borderId="0" applyNumberFormat="0" applyBorder="0" applyAlignment="0" applyProtection="0">
      <alignment vertical="center"/>
    </xf>
    <xf numFmtId="178" fontId="29" fillId="0" borderId="0" applyFill="0" applyBorder="0" applyAlignment="0"/>
    <xf numFmtId="0" fontId="13" fillId="37" borderId="6" applyNumberFormat="0" applyAlignment="0" applyProtection="0">
      <alignment vertical="center"/>
    </xf>
    <xf numFmtId="0" fontId="15" fillId="38" borderId="7" applyNumberFormat="0" applyAlignment="0" applyProtection="0">
      <alignment vertical="center"/>
    </xf>
    <xf numFmtId="41" fontId="19" fillId="0" borderId="0" applyFont="0" applyFill="0" applyBorder="0" applyAlignment="0" applyProtection="0"/>
    <xf numFmtId="181" fontId="31" fillId="0" borderId="0"/>
    <xf numFmtId="176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84" fontId="31" fillId="0" borderId="0"/>
    <xf numFmtId="15" fontId="32" fillId="0" borderId="0"/>
    <xf numFmtId="185" fontId="31" fillId="0" borderId="0"/>
    <xf numFmtId="0" fontId="17" fillId="0" borderId="0" applyNumberFormat="0" applyFill="0" applyBorder="0" applyAlignment="0" applyProtection="0">
      <alignment vertical="center"/>
    </xf>
    <xf numFmtId="2" fontId="33" fillId="0" borderId="0" applyProtection="0"/>
    <xf numFmtId="0" fontId="2" fillId="0" borderId="0"/>
    <xf numFmtId="0" fontId="8" fillId="4" borderId="0" applyNumberFormat="0" applyBorder="0" applyAlignment="0" applyProtection="0">
      <alignment vertical="center"/>
    </xf>
    <xf numFmtId="38" fontId="34" fillId="39" borderId="0" applyNumberFormat="0" applyBorder="0" applyAlignment="0" applyProtection="0"/>
    <xf numFmtId="0" fontId="35" fillId="0" borderId="8" applyNumberFormat="0" applyAlignment="0" applyProtection="0">
      <alignment horizontal="left" vertical="center"/>
    </xf>
    <xf numFmtId="0" fontId="35" fillId="0" borderId="9">
      <alignment horizontal="left" vertical="center"/>
    </xf>
    <xf numFmtId="0" fontId="5" fillId="0" borderId="10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 applyProtection="0"/>
    <xf numFmtId="0" fontId="35" fillId="0" borderId="0" applyProtection="0"/>
    <xf numFmtId="0" fontId="11" fillId="7" borderId="6" applyNumberFormat="0" applyAlignment="0" applyProtection="0">
      <alignment vertical="center"/>
    </xf>
    <xf numFmtId="10" fontId="34" fillId="40" borderId="4" applyNumberFormat="0" applyBorder="0" applyAlignment="0" applyProtection="0"/>
    <xf numFmtId="194" fontId="37" fillId="41" borderId="0"/>
    <xf numFmtId="0" fontId="14" fillId="0" borderId="13" applyNumberFormat="0" applyFill="0" applyAlignment="0" applyProtection="0">
      <alignment vertical="center"/>
    </xf>
    <xf numFmtId="194" fontId="38" fillId="42" borderId="0"/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19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196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0" fontId="10" fillId="43" borderId="0" applyNumberFormat="0" applyBorder="0" applyAlignment="0" applyProtection="0">
      <alignment vertical="center"/>
    </xf>
    <xf numFmtId="0" fontId="31" fillId="0" borderId="0"/>
    <xf numFmtId="37" fontId="39" fillId="0" borderId="0"/>
    <xf numFmtId="0" fontId="37" fillId="0" borderId="0"/>
    <xf numFmtId="195" fontId="19" fillId="0" borderId="0"/>
    <xf numFmtId="0" fontId="21" fillId="0" borderId="0"/>
    <xf numFmtId="0" fontId="3" fillId="44" borderId="14" applyNumberFormat="0" applyFont="0" applyAlignment="0" applyProtection="0">
      <alignment vertical="center"/>
    </xf>
    <xf numFmtId="0" fontId="12" fillId="37" borderId="15" applyNumberFormat="0" applyAlignment="0" applyProtection="0">
      <alignment vertical="center"/>
    </xf>
    <xf numFmtId="14" fontId="28" fillId="0" borderId="0">
      <alignment horizontal="center" wrapText="1"/>
      <protection locked="0"/>
    </xf>
    <xf numFmtId="10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13" fontId="19" fillId="0" borderId="0" applyFont="0" applyFill="0" applyProtection="0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30" fillId="0" borderId="16">
      <alignment horizontal="center"/>
    </xf>
    <xf numFmtId="3" fontId="32" fillId="0" borderId="0" applyFont="0" applyFill="0" applyBorder="0" applyAlignment="0" applyProtection="0"/>
    <xf numFmtId="0" fontId="32" fillId="45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40" fillId="46" borderId="3">
      <protection locked="0"/>
    </xf>
    <xf numFmtId="0" fontId="41" fillId="0" borderId="0"/>
    <xf numFmtId="0" fontId="40" fillId="46" borderId="3">
      <protection locked="0"/>
    </xf>
    <xf numFmtId="0" fontId="40" fillId="46" borderId="3">
      <protection locked="0"/>
    </xf>
    <xf numFmtId="0" fontId="4" fillId="0" borderId="0" applyNumberFormat="0" applyFill="0" applyBorder="0" applyAlignment="0" applyProtection="0">
      <alignment vertical="center"/>
    </xf>
    <xf numFmtId="0" fontId="33" fillId="0" borderId="17" applyProtection="0"/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3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19" fillId="0" borderId="2" applyNumberFormat="0" applyFill="0" applyProtection="0">
      <alignment horizontal="right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5" fillId="0" borderId="2" applyNumberFormat="0" applyFill="0" applyProtection="0">
      <alignment horizontal="center"/>
    </xf>
    <xf numFmtId="0" fontId="4" fillId="0" borderId="0" applyNumberFormat="0" applyFill="0" applyBorder="0" applyAlignment="0" applyProtection="0"/>
    <xf numFmtId="0" fontId="46" fillId="0" borderId="18" applyNumberFormat="0" applyFill="0" applyProtection="0">
      <alignment horizontal="center"/>
    </xf>
    <xf numFmtId="0" fontId="47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0" fillId="22" borderId="0" applyNumberFormat="0" applyBorder="0" applyAlignment="0" applyProtection="0"/>
    <xf numFmtId="0" fontId="49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22" borderId="0" applyNumberFormat="0" applyBorder="0" applyAlignment="0" applyProtection="0"/>
    <xf numFmtId="0" fontId="9" fillId="47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0" fillId="22" borderId="0" applyNumberFormat="0" applyBorder="0" applyAlignment="0" applyProtection="0"/>
    <xf numFmtId="0" fontId="49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0" fillId="22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19" fillId="0" borderId="0"/>
    <xf numFmtId="0" fontId="19" fillId="0" borderId="0"/>
    <xf numFmtId="0" fontId="19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9" fontId="53" fillId="0" borderId="0" applyFont="0" applyFill="0" applyBorder="0" applyAlignment="0" applyProtection="0"/>
    <xf numFmtId="0" fontId="54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5" fillId="26" borderId="0" applyNumberFormat="0" applyBorder="0" applyAlignment="0" applyProtection="0"/>
    <xf numFmtId="0" fontId="56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26" borderId="0" applyNumberFormat="0" applyBorder="0" applyAlignment="0" applyProtection="0"/>
    <xf numFmtId="0" fontId="8" fillId="48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5" fillId="26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60" fillId="37" borderId="6" applyNumberFormat="0" applyAlignment="0" applyProtection="0">
      <alignment vertical="center"/>
    </xf>
    <xf numFmtId="0" fontId="61" fillId="38" borderId="7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18" applyNumberFormat="0" applyFill="0" applyProtection="0">
      <alignment horizontal="left"/>
    </xf>
    <xf numFmtId="0" fontId="63" fillId="0" borderId="0" applyNumberForma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186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31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1" fontId="27" fillId="0" borderId="0" applyFont="0" applyFill="0" applyBorder="0" applyAlignment="0" applyProtection="0">
      <alignment vertical="center"/>
    </xf>
    <xf numFmtId="0" fontId="53" fillId="0" borderId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51" borderId="0" applyNumberFormat="0" applyBorder="0" applyAlignment="0" applyProtection="0"/>
    <xf numFmtId="0" fontId="25" fillId="5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193" fontId="19" fillId="0" borderId="18" applyFill="0" applyProtection="0">
      <alignment horizontal="right"/>
    </xf>
    <xf numFmtId="0" fontId="19" fillId="0" borderId="2" applyNumberFormat="0" applyFill="0" applyProtection="0">
      <alignment horizontal="left"/>
    </xf>
    <xf numFmtId="0" fontId="67" fillId="43" borderId="0" applyNumberFormat="0" applyBorder="0" applyAlignment="0" applyProtection="0">
      <alignment vertical="center"/>
    </xf>
    <xf numFmtId="0" fontId="68" fillId="37" borderId="15" applyNumberFormat="0" applyAlignment="0" applyProtection="0">
      <alignment vertical="center"/>
    </xf>
    <xf numFmtId="0" fontId="69" fillId="7" borderId="6" applyNumberFormat="0" applyAlignment="0" applyProtection="0">
      <alignment vertical="center"/>
    </xf>
    <xf numFmtId="1" fontId="19" fillId="0" borderId="18" applyFill="0" applyProtection="0">
      <alignment horizontal="center"/>
    </xf>
    <xf numFmtId="1" fontId="70" fillId="0" borderId="4">
      <alignment vertical="center"/>
      <protection locked="0"/>
    </xf>
    <xf numFmtId="0" fontId="71" fillId="0" borderId="0"/>
    <xf numFmtId="177" fontId="70" fillId="0" borderId="4">
      <alignment vertical="center"/>
      <protection locked="0"/>
    </xf>
    <xf numFmtId="0" fontId="19" fillId="0" borderId="0"/>
    <xf numFmtId="0" fontId="32" fillId="0" borderId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" fillId="44" borderId="14" applyNumberFormat="0" applyFont="0" applyAlignment="0" applyProtection="0">
      <alignment vertical="center"/>
    </xf>
    <xf numFmtId="38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/>
    <xf numFmtId="10" fontId="34" fillId="40" borderId="22" applyNumberFormat="0" applyBorder="0" applyAlignment="0" applyProtection="0"/>
    <xf numFmtId="1" fontId="70" fillId="0" borderId="22">
      <alignment vertical="center"/>
      <protection locked="0"/>
    </xf>
    <xf numFmtId="177" fontId="70" fillId="0" borderId="22">
      <alignment vertical="center"/>
      <protection locked="0"/>
    </xf>
    <xf numFmtId="0" fontId="30" fillId="0" borderId="0" applyNumberFormat="0" applyFill="0" applyBorder="0" applyAlignment="0" applyProtection="0"/>
    <xf numFmtId="0" fontId="2" fillId="0" borderId="0"/>
    <xf numFmtId="0" fontId="3" fillId="2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18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37" borderId="6" applyNumberFormat="0" applyAlignment="0" applyProtection="0">
      <alignment vertical="center"/>
    </xf>
    <xf numFmtId="0" fontId="13" fillId="39" borderId="6" applyNumberFormat="0" applyAlignment="0" applyProtection="0">
      <alignment vertical="center"/>
    </xf>
    <xf numFmtId="0" fontId="15" fillId="38" borderId="7" applyNumberFormat="0" applyAlignment="0" applyProtection="0">
      <alignment vertical="center"/>
    </xf>
    <xf numFmtId="0" fontId="15" fillId="68" borderId="7" applyNumberFormat="0" applyAlignment="0" applyProtection="0">
      <alignment vertical="center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2" fillId="0" borderId="0"/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1" fillId="59" borderId="6" applyNumberFormat="0" applyAlignment="0" applyProtection="0">
      <alignment vertical="center"/>
    </xf>
    <xf numFmtId="0" fontId="11" fillId="59" borderId="6" applyNumberFormat="0" applyAlignment="0" applyProtection="0">
      <alignment vertical="center"/>
    </xf>
    <xf numFmtId="0" fontId="11" fillId="59" borderId="6" applyNumberFormat="0" applyAlignment="0" applyProtection="0">
      <alignment vertical="center"/>
    </xf>
    <xf numFmtId="0" fontId="11" fillId="59" borderId="6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1" fillId="59" borderId="6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1" fillId="59" borderId="6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1" fillId="59" borderId="6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194" fontId="37" fillId="69" borderId="0"/>
    <xf numFmtId="0" fontId="14" fillId="0" borderId="13" applyNumberFormat="0" applyFill="0" applyAlignment="0" applyProtection="0">
      <alignment vertical="center"/>
    </xf>
    <xf numFmtId="194" fontId="38" fillId="70" borderId="0"/>
    <xf numFmtId="0" fontId="10" fillId="43" borderId="0" applyNumberFormat="0" applyBorder="0" applyAlignment="0" applyProtection="0">
      <alignment vertical="center"/>
    </xf>
    <xf numFmtId="0" fontId="10" fillId="71" borderId="0" applyNumberFormat="0" applyBorder="0" applyAlignment="0" applyProtection="0">
      <alignment vertical="center"/>
    </xf>
    <xf numFmtId="0" fontId="3" fillId="44" borderId="14" applyNumberFormat="0" applyFont="0" applyAlignment="0" applyProtection="0">
      <alignment vertical="center"/>
    </xf>
    <xf numFmtId="0" fontId="3" fillId="40" borderId="14" applyNumberFormat="0" applyFont="0" applyAlignment="0" applyProtection="0">
      <alignment vertical="center"/>
    </xf>
    <xf numFmtId="0" fontId="12" fillId="37" borderId="15" applyNumberFormat="0" applyAlignment="0" applyProtection="0">
      <alignment vertical="center"/>
    </xf>
    <xf numFmtId="0" fontId="12" fillId="39" borderId="15" applyNumberFormat="0" applyAlignment="0" applyProtection="0">
      <alignment vertical="center"/>
    </xf>
    <xf numFmtId="0" fontId="40" fillId="46" borderId="3">
      <protection locked="0"/>
    </xf>
    <xf numFmtId="0" fontId="40" fillId="46" borderId="3">
      <protection locked="0"/>
    </xf>
    <xf numFmtId="0" fontId="40" fillId="46" borderId="3">
      <protection locked="0"/>
    </xf>
    <xf numFmtId="0" fontId="40" fillId="46" borderId="3">
      <protection locked="0"/>
    </xf>
    <xf numFmtId="0" fontId="40" fillId="46" borderId="3">
      <protection locked="0"/>
    </xf>
    <xf numFmtId="0" fontId="40" fillId="46" borderId="3">
      <protection locked="0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47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0" fillId="22" borderId="0" applyNumberFormat="0" applyBorder="0" applyAlignment="0" applyProtection="0"/>
    <xf numFmtId="0" fontId="49" fillId="3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22" borderId="0" applyNumberFormat="0" applyBorder="0" applyAlignment="0" applyProtection="0"/>
    <xf numFmtId="0" fontId="9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0" fillId="22" borderId="0" applyNumberFormat="0" applyBorder="0" applyAlignment="0" applyProtection="0"/>
    <xf numFmtId="0" fontId="49" fillId="5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0" fillId="22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54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5" fillId="26" borderId="0" applyNumberFormat="0" applyBorder="0" applyAlignment="0" applyProtection="0"/>
    <xf numFmtId="0" fontId="56" fillId="4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26" borderId="0" applyNumberFormat="0" applyBorder="0" applyAlignment="0" applyProtection="0"/>
    <xf numFmtId="0" fontId="8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55" fillId="26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60" fillId="39" borderId="6" applyNumberFormat="0" applyAlignment="0" applyProtection="0">
      <alignment vertical="center"/>
    </xf>
    <xf numFmtId="0" fontId="61" fillId="68" borderId="7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51" borderId="0" applyNumberFormat="0" applyBorder="0" applyAlignment="0" applyProtection="0"/>
    <xf numFmtId="0" fontId="25" fillId="72" borderId="0" applyNumberFormat="0" applyBorder="0" applyAlignment="0" applyProtection="0">
      <alignment vertical="center"/>
    </xf>
    <xf numFmtId="0" fontId="25" fillId="73" borderId="0" applyNumberFormat="0" applyBorder="0" applyAlignment="0" applyProtection="0">
      <alignment vertical="center"/>
    </xf>
    <xf numFmtId="0" fontId="25" fillId="74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67" fillId="71" borderId="0" applyNumberFormat="0" applyBorder="0" applyAlignment="0" applyProtection="0">
      <alignment vertical="center"/>
    </xf>
    <xf numFmtId="0" fontId="68" fillId="39" borderId="15" applyNumberFormat="0" applyAlignment="0" applyProtection="0">
      <alignment vertical="center"/>
    </xf>
    <xf numFmtId="0" fontId="69" fillId="59" borderId="6" applyNumberFormat="0" applyAlignment="0" applyProtection="0">
      <alignment vertical="center"/>
    </xf>
    <xf numFmtId="0" fontId="71" fillId="0" borderId="0"/>
    <xf numFmtId="0" fontId="71" fillId="0" borderId="0"/>
    <xf numFmtId="0" fontId="2" fillId="44" borderId="14" applyNumberFormat="0" applyFont="0" applyAlignment="0" applyProtection="0">
      <alignment vertical="center"/>
    </xf>
    <xf numFmtId="0" fontId="2" fillId="40" borderId="14" applyNumberFormat="0" applyFont="0" applyAlignment="0" applyProtection="0">
      <alignment vertical="center"/>
    </xf>
  </cellStyleXfs>
  <cellXfs count="28">
    <xf numFmtId="0" fontId="0" fillId="0" borderId="0" xfId="0"/>
    <xf numFmtId="0" fontId="75" fillId="0" borderId="20" xfId="1" applyFont="1" applyFill="1" applyBorder="1" applyAlignment="1">
      <alignment horizontal="center" vertical="center" wrapText="1"/>
    </xf>
    <xf numFmtId="49" fontId="75" fillId="0" borderId="20" xfId="1" applyNumberFormat="1" applyFont="1" applyFill="1" applyBorder="1" applyAlignment="1">
      <alignment horizontal="center" vertical="center" wrapText="1"/>
    </xf>
    <xf numFmtId="0" fontId="73" fillId="0" borderId="0" xfId="0" applyFont="1" applyFill="1"/>
    <xf numFmtId="0" fontId="0" fillId="0" borderId="0" xfId="0" applyFill="1"/>
    <xf numFmtId="0" fontId="77" fillId="0" borderId="0" xfId="0" applyFont="1" applyFill="1"/>
    <xf numFmtId="0" fontId="76" fillId="0" borderId="0" xfId="0" applyFont="1" applyFill="1"/>
    <xf numFmtId="0" fontId="74" fillId="0" borderId="4" xfId="0" applyFont="1" applyFill="1" applyBorder="1" applyAlignment="1">
      <alignment horizontal="center" vertical="center" wrapText="1"/>
    </xf>
    <xf numFmtId="0" fontId="74" fillId="0" borderId="21" xfId="1" applyFont="1" applyFill="1" applyBorder="1" applyAlignment="1">
      <alignment horizontal="center" vertical="center" wrapText="1"/>
    </xf>
    <xf numFmtId="199" fontId="74" fillId="0" borderId="21" xfId="1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74" fillId="0" borderId="22" xfId="0" applyFont="1" applyFill="1" applyBorder="1" applyAlignment="1">
      <alignment horizontal="center" vertical="center" wrapText="1"/>
    </xf>
    <xf numFmtId="0" fontId="74" fillId="0" borderId="21" xfId="0" applyFont="1" applyFill="1" applyBorder="1" applyAlignment="1">
      <alignment horizontal="center" vertical="center" wrapText="1"/>
    </xf>
    <xf numFmtId="0" fontId="74" fillId="0" borderId="0" xfId="0" applyFont="1" applyFill="1"/>
    <xf numFmtId="200" fontId="74" fillId="0" borderId="21" xfId="1" applyNumberFormat="1" applyFont="1" applyFill="1" applyBorder="1" applyAlignment="1">
      <alignment horizontal="center" vertical="center" wrapText="1"/>
    </xf>
    <xf numFmtId="0" fontId="78" fillId="0" borderId="22" xfId="0" applyFont="1" applyFill="1" applyBorder="1" applyAlignment="1">
      <alignment horizontal="left" vertical="center" wrapText="1"/>
    </xf>
    <xf numFmtId="201" fontId="78" fillId="0" borderId="23" xfId="1" quotePrefix="1" applyNumberFormat="1" applyFont="1" applyFill="1" applyBorder="1" applyAlignment="1">
      <alignment horizontal="center" vertical="center"/>
    </xf>
    <xf numFmtId="0" fontId="72" fillId="0" borderId="5" xfId="0" applyFont="1" applyFill="1" applyBorder="1" applyAlignment="1">
      <alignment horizontal="center" vertical="center"/>
    </xf>
    <xf numFmtId="0" fontId="75" fillId="0" borderId="1" xfId="0" applyFont="1" applyBorder="1" applyAlignment="1">
      <alignment horizontal="center" vertical="center" wrapText="1"/>
    </xf>
    <xf numFmtId="0" fontId="75" fillId="0" borderId="2" xfId="0" applyFont="1" applyBorder="1" applyAlignment="1">
      <alignment horizontal="center" vertical="center" wrapText="1"/>
    </xf>
    <xf numFmtId="0" fontId="75" fillId="0" borderId="1" xfId="0" applyFont="1" applyFill="1" applyBorder="1" applyAlignment="1">
      <alignment horizontal="center" vertical="center" wrapText="1"/>
    </xf>
    <xf numFmtId="0" fontId="75" fillId="0" borderId="3" xfId="0" applyFont="1" applyFill="1" applyBorder="1" applyAlignment="1">
      <alignment horizontal="center" vertical="center" wrapText="1"/>
    </xf>
    <xf numFmtId="0" fontId="75" fillId="0" borderId="2" xfId="0" applyFont="1" applyFill="1" applyBorder="1" applyAlignment="1">
      <alignment horizontal="center" vertical="center" wrapText="1"/>
    </xf>
    <xf numFmtId="0" fontId="75" fillId="0" borderId="22" xfId="1" applyFont="1" applyFill="1" applyBorder="1" applyAlignment="1">
      <alignment horizontal="center" vertical="center" wrapText="1"/>
    </xf>
    <xf numFmtId="0" fontId="75" fillId="0" borderId="20" xfId="1" applyFont="1" applyFill="1" applyBorder="1" applyAlignment="1">
      <alignment horizontal="center" vertical="center" wrapText="1"/>
    </xf>
    <xf numFmtId="0" fontId="74" fillId="0" borderId="22" xfId="0" applyFont="1" applyFill="1" applyBorder="1" applyAlignment="1">
      <alignment vertical="center" wrapText="1"/>
    </xf>
    <xf numFmtId="0" fontId="74" fillId="0" borderId="22" xfId="0" applyFont="1" applyFill="1" applyBorder="1" applyAlignment="1">
      <alignment vertical="center"/>
    </xf>
    <xf numFmtId="0" fontId="74" fillId="0" borderId="21" xfId="0" applyFont="1" applyFill="1" applyBorder="1" applyAlignment="1">
      <alignment vertical="center" wrapText="1"/>
    </xf>
  </cellXfs>
  <cellStyles count="1160">
    <cellStyle name="_20100326高清市院遂宁检察院1080P配置清单26日改" xfId="2"/>
    <cellStyle name="_Book1" xfId="3"/>
    <cellStyle name="_Book1 2" xfId="439"/>
    <cellStyle name="_Book1_1" xfId="4"/>
    <cellStyle name="_Book1_2" xfId="5"/>
    <cellStyle name="_Book1_3" xfId="6"/>
    <cellStyle name="_Book1_4" xfId="7"/>
    <cellStyle name="_Book1_5" xfId="8"/>
    <cellStyle name="_ET_STYLE_NoName_00_" xfId="9"/>
    <cellStyle name="_ET_STYLE_NoName_00__Book1" xfId="10"/>
    <cellStyle name="_ET_STYLE_NoName_00__Book1_1" xfId="11"/>
    <cellStyle name="_ET_STYLE_NoName_00__Book1_2" xfId="12"/>
    <cellStyle name="_ET_STYLE_NoName_00__Book1_3" xfId="13"/>
    <cellStyle name="_ET_STYLE_NoName_00__Sheet1" xfId="14"/>
    <cellStyle name="_ET_STYLE_NoName_00__Sheet3" xfId="15"/>
    <cellStyle name="_附表2：ERPF明细条线及对应职能表" xfId="16"/>
    <cellStyle name="_附表4：ERPF系统总行部门、明细条线、大类产品对照表" xfId="17"/>
    <cellStyle name="_附件1：经营性日常管养经费预算表" xfId="18"/>
    <cellStyle name="_附件一：日常核算时费用、资产分解方法表(广西)226" xfId="19"/>
    <cellStyle name="_广西分行营业费用和资产分解实施细" xfId="20"/>
    <cellStyle name="_弱电系统设备配置报价清单" xfId="21"/>
    <cellStyle name="0,0_x000d__x000a_NA_x000d__x000a_" xfId="22"/>
    <cellStyle name="20% - Accent1" xfId="23"/>
    <cellStyle name="20% - Accent1 2" xfId="440"/>
    <cellStyle name="20% - Accent1 3" xfId="441"/>
    <cellStyle name="20% - Accent2" xfId="24"/>
    <cellStyle name="20% - Accent2 2" xfId="442"/>
    <cellStyle name="20% - Accent2 3" xfId="443"/>
    <cellStyle name="20% - Accent3" xfId="25"/>
    <cellStyle name="20% - Accent3 2" xfId="444"/>
    <cellStyle name="20% - Accent3 3" xfId="445"/>
    <cellStyle name="20% - Accent4" xfId="26"/>
    <cellStyle name="20% - Accent4 2" xfId="446"/>
    <cellStyle name="20% - Accent4 3" xfId="447"/>
    <cellStyle name="20% - Accent5" xfId="27"/>
    <cellStyle name="20% - Accent5 2" xfId="448"/>
    <cellStyle name="20% - Accent5 3" xfId="449"/>
    <cellStyle name="20% - Accent6" xfId="28"/>
    <cellStyle name="20% - Accent6 2" xfId="450"/>
    <cellStyle name="20% - Accent6 3" xfId="451"/>
    <cellStyle name="20% - 强调文字颜色 1 2" xfId="29"/>
    <cellStyle name="20% - 强调文字颜色 1 2 2" xfId="452"/>
    <cellStyle name="20% - 强调文字颜色 2 2" xfId="30"/>
    <cellStyle name="20% - 强调文字颜色 2 2 2" xfId="453"/>
    <cellStyle name="20% - 强调文字颜色 3 2" xfId="31"/>
    <cellStyle name="20% - 强调文字颜色 3 2 2" xfId="454"/>
    <cellStyle name="20% - 强调文字颜色 4 2" xfId="32"/>
    <cellStyle name="20% - 强调文字颜色 4 2 2" xfId="455"/>
    <cellStyle name="20% - 强调文字颜色 5 2" xfId="33"/>
    <cellStyle name="20% - 强调文字颜色 5 2 2" xfId="456"/>
    <cellStyle name="20% - 强调文字颜色 6 2" xfId="34"/>
    <cellStyle name="20% - 强调文字颜色 6 2 2" xfId="457"/>
    <cellStyle name="40% - Accent1" xfId="35"/>
    <cellStyle name="40% - Accent1 2" xfId="458"/>
    <cellStyle name="40% - Accent1 3" xfId="459"/>
    <cellStyle name="40% - Accent2" xfId="36"/>
    <cellStyle name="40% - Accent2 2" xfId="460"/>
    <cellStyle name="40% - Accent2 3" xfId="461"/>
    <cellStyle name="40% - Accent3" xfId="37"/>
    <cellStyle name="40% - Accent3 2" xfId="462"/>
    <cellStyle name="40% - Accent3 3" xfId="463"/>
    <cellStyle name="40% - Accent4" xfId="38"/>
    <cellStyle name="40% - Accent4 2" xfId="464"/>
    <cellStyle name="40% - Accent4 3" xfId="465"/>
    <cellStyle name="40% - Accent5" xfId="39"/>
    <cellStyle name="40% - Accent5 2" xfId="466"/>
    <cellStyle name="40% - Accent5 3" xfId="467"/>
    <cellStyle name="40% - Accent6" xfId="40"/>
    <cellStyle name="40% - Accent6 2" xfId="468"/>
    <cellStyle name="40% - Accent6 3" xfId="469"/>
    <cellStyle name="40% - 强调文字颜色 1 2" xfId="41"/>
    <cellStyle name="40% - 强调文字颜色 1 2 2" xfId="470"/>
    <cellStyle name="40% - 强调文字颜色 2 2" xfId="42"/>
    <cellStyle name="40% - 强调文字颜色 2 2 2" xfId="471"/>
    <cellStyle name="40% - 强调文字颜色 3 2" xfId="43"/>
    <cellStyle name="40% - 强调文字颜色 3 2 2" xfId="472"/>
    <cellStyle name="40% - 强调文字颜色 4 2" xfId="44"/>
    <cellStyle name="40% - 强调文字颜色 4 2 2" xfId="473"/>
    <cellStyle name="40% - 强调文字颜色 5 2" xfId="45"/>
    <cellStyle name="40% - 强调文字颜色 5 2 2" xfId="474"/>
    <cellStyle name="40% - 强调文字颜色 6 2" xfId="46"/>
    <cellStyle name="40% - 强调文字颜色 6 2 2" xfId="475"/>
    <cellStyle name="60% - Accent1" xfId="47"/>
    <cellStyle name="60% - Accent1 2" xfId="476"/>
    <cellStyle name="60% - Accent1 3" xfId="477"/>
    <cellStyle name="60% - Accent2" xfId="48"/>
    <cellStyle name="60% - Accent2 2" xfId="478"/>
    <cellStyle name="60% - Accent2 3" xfId="479"/>
    <cellStyle name="60% - Accent3" xfId="49"/>
    <cellStyle name="60% - Accent3 2" xfId="480"/>
    <cellStyle name="60% - Accent3 3" xfId="481"/>
    <cellStyle name="60% - Accent4" xfId="50"/>
    <cellStyle name="60% - Accent4 2" xfId="482"/>
    <cellStyle name="60% - Accent4 3" xfId="483"/>
    <cellStyle name="60% - Accent5" xfId="51"/>
    <cellStyle name="60% - Accent5 2" xfId="484"/>
    <cellStyle name="60% - Accent5 3" xfId="485"/>
    <cellStyle name="60% - Accent6" xfId="52"/>
    <cellStyle name="60% - Accent6 2" xfId="486"/>
    <cellStyle name="60% - Accent6 3" xfId="487"/>
    <cellStyle name="60% - 强调文字颜色 1 2" xfId="53"/>
    <cellStyle name="60% - 强调文字颜色 1 2 2" xfId="488"/>
    <cellStyle name="60% - 强调文字颜色 2 2" xfId="54"/>
    <cellStyle name="60% - 强调文字颜色 2 2 2" xfId="489"/>
    <cellStyle name="60% - 强调文字颜色 3 2" xfId="55"/>
    <cellStyle name="60% - 强调文字颜色 3 2 2" xfId="490"/>
    <cellStyle name="60% - 强调文字颜色 4 2" xfId="56"/>
    <cellStyle name="60% - 强调文字颜色 4 2 2" xfId="491"/>
    <cellStyle name="60% - 强调文字颜色 5 2" xfId="57"/>
    <cellStyle name="60% - 强调文字颜色 5 2 2" xfId="492"/>
    <cellStyle name="60% - 强调文字颜色 6 2" xfId="58"/>
    <cellStyle name="60% - 强调文字颜色 6 2 2" xfId="493"/>
    <cellStyle name="6mal" xfId="59"/>
    <cellStyle name="Accent1" xfId="60"/>
    <cellStyle name="Accent1 - 20%" xfId="61"/>
    <cellStyle name="Accent1 - 20% 2" xfId="494"/>
    <cellStyle name="Accent1 - 40%" xfId="62"/>
    <cellStyle name="Accent1 - 40% 2" xfId="495"/>
    <cellStyle name="Accent1 - 60%" xfId="63"/>
    <cellStyle name="Accent1 - 60% 2" xfId="496"/>
    <cellStyle name="Accent1 10" xfId="497"/>
    <cellStyle name="Accent1 11" xfId="498"/>
    <cellStyle name="Accent1 12" xfId="499"/>
    <cellStyle name="Accent1 13" xfId="500"/>
    <cellStyle name="Accent1 14" xfId="501"/>
    <cellStyle name="Accent1 15" xfId="502"/>
    <cellStyle name="Accent1 16" xfId="503"/>
    <cellStyle name="Accent1 17" xfId="504"/>
    <cellStyle name="Accent1 18" xfId="505"/>
    <cellStyle name="Accent1 19" xfId="506"/>
    <cellStyle name="Accent1 2" xfId="507"/>
    <cellStyle name="Accent1 20" xfId="508"/>
    <cellStyle name="Accent1 21" xfId="509"/>
    <cellStyle name="Accent1 22" xfId="510"/>
    <cellStyle name="Accent1 23" xfId="511"/>
    <cellStyle name="Accent1 24" xfId="512"/>
    <cellStyle name="Accent1 3" xfId="513"/>
    <cellStyle name="Accent1 4" xfId="514"/>
    <cellStyle name="Accent1 5" xfId="515"/>
    <cellStyle name="Accent1 6" xfId="516"/>
    <cellStyle name="Accent1 7" xfId="517"/>
    <cellStyle name="Accent1 8" xfId="518"/>
    <cellStyle name="Accent1 9" xfId="519"/>
    <cellStyle name="Accent1_Book1" xfId="64"/>
    <cellStyle name="Accent2" xfId="65"/>
    <cellStyle name="Accent2 - 20%" xfId="66"/>
    <cellStyle name="Accent2 - 20% 2" xfId="520"/>
    <cellStyle name="Accent2 - 40%" xfId="67"/>
    <cellStyle name="Accent2 - 40% 2" xfId="521"/>
    <cellStyle name="Accent2 - 60%" xfId="68"/>
    <cellStyle name="Accent2 - 60% 2" xfId="522"/>
    <cellStyle name="Accent2 10" xfId="523"/>
    <cellStyle name="Accent2 11" xfId="524"/>
    <cellStyle name="Accent2 12" xfId="525"/>
    <cellStyle name="Accent2 13" xfId="526"/>
    <cellStyle name="Accent2 14" xfId="527"/>
    <cellStyle name="Accent2 15" xfId="528"/>
    <cellStyle name="Accent2 16" xfId="529"/>
    <cellStyle name="Accent2 17" xfId="530"/>
    <cellStyle name="Accent2 18" xfId="531"/>
    <cellStyle name="Accent2 19" xfId="532"/>
    <cellStyle name="Accent2 2" xfId="533"/>
    <cellStyle name="Accent2 20" xfId="534"/>
    <cellStyle name="Accent2 21" xfId="535"/>
    <cellStyle name="Accent2 22" xfId="536"/>
    <cellStyle name="Accent2 23" xfId="537"/>
    <cellStyle name="Accent2 24" xfId="538"/>
    <cellStyle name="Accent2 3" xfId="539"/>
    <cellStyle name="Accent2 4" xfId="540"/>
    <cellStyle name="Accent2 5" xfId="541"/>
    <cellStyle name="Accent2 6" xfId="542"/>
    <cellStyle name="Accent2 7" xfId="543"/>
    <cellStyle name="Accent2 8" xfId="544"/>
    <cellStyle name="Accent2 9" xfId="545"/>
    <cellStyle name="Accent2_Book1" xfId="69"/>
    <cellStyle name="Accent3" xfId="70"/>
    <cellStyle name="Accent3 - 20%" xfId="71"/>
    <cellStyle name="Accent3 - 20% 2" xfId="546"/>
    <cellStyle name="Accent3 - 40%" xfId="72"/>
    <cellStyle name="Accent3 - 40% 2" xfId="547"/>
    <cellStyle name="Accent3 - 60%" xfId="73"/>
    <cellStyle name="Accent3 - 60% 2" xfId="548"/>
    <cellStyle name="Accent3 10" xfId="549"/>
    <cellStyle name="Accent3 11" xfId="550"/>
    <cellStyle name="Accent3 12" xfId="551"/>
    <cellStyle name="Accent3 13" xfId="552"/>
    <cellStyle name="Accent3 14" xfId="553"/>
    <cellStyle name="Accent3 15" xfId="554"/>
    <cellStyle name="Accent3 16" xfId="555"/>
    <cellStyle name="Accent3 17" xfId="556"/>
    <cellStyle name="Accent3 18" xfId="557"/>
    <cellStyle name="Accent3 19" xfId="558"/>
    <cellStyle name="Accent3 2" xfId="559"/>
    <cellStyle name="Accent3 20" xfId="560"/>
    <cellStyle name="Accent3 21" xfId="561"/>
    <cellStyle name="Accent3 22" xfId="562"/>
    <cellStyle name="Accent3 23" xfId="563"/>
    <cellStyle name="Accent3 24" xfId="564"/>
    <cellStyle name="Accent3 3" xfId="565"/>
    <cellStyle name="Accent3 4" xfId="566"/>
    <cellStyle name="Accent3 5" xfId="567"/>
    <cellStyle name="Accent3 6" xfId="568"/>
    <cellStyle name="Accent3 7" xfId="569"/>
    <cellStyle name="Accent3 8" xfId="570"/>
    <cellStyle name="Accent3 9" xfId="571"/>
    <cellStyle name="Accent3_Book1" xfId="74"/>
    <cellStyle name="Accent4" xfId="75"/>
    <cellStyle name="Accent4 - 20%" xfId="76"/>
    <cellStyle name="Accent4 - 20% 2" xfId="572"/>
    <cellStyle name="Accent4 - 40%" xfId="77"/>
    <cellStyle name="Accent4 - 40% 2" xfId="573"/>
    <cellStyle name="Accent4 - 60%" xfId="78"/>
    <cellStyle name="Accent4 - 60% 2" xfId="574"/>
    <cellStyle name="Accent4 10" xfId="575"/>
    <cellStyle name="Accent4 11" xfId="576"/>
    <cellStyle name="Accent4 12" xfId="577"/>
    <cellStyle name="Accent4 13" xfId="578"/>
    <cellStyle name="Accent4 14" xfId="579"/>
    <cellStyle name="Accent4 15" xfId="580"/>
    <cellStyle name="Accent4 16" xfId="581"/>
    <cellStyle name="Accent4 17" xfId="582"/>
    <cellStyle name="Accent4 18" xfId="583"/>
    <cellStyle name="Accent4 19" xfId="584"/>
    <cellStyle name="Accent4 2" xfId="585"/>
    <cellStyle name="Accent4 20" xfId="586"/>
    <cellStyle name="Accent4 21" xfId="587"/>
    <cellStyle name="Accent4 22" xfId="588"/>
    <cellStyle name="Accent4 23" xfId="589"/>
    <cellStyle name="Accent4 24" xfId="590"/>
    <cellStyle name="Accent4 3" xfId="591"/>
    <cellStyle name="Accent4 4" xfId="592"/>
    <cellStyle name="Accent4 5" xfId="593"/>
    <cellStyle name="Accent4 6" xfId="594"/>
    <cellStyle name="Accent4 7" xfId="595"/>
    <cellStyle name="Accent4 8" xfId="596"/>
    <cellStyle name="Accent4 9" xfId="597"/>
    <cellStyle name="Accent4_Book1" xfId="79"/>
    <cellStyle name="Accent5" xfId="80"/>
    <cellStyle name="Accent5 - 20%" xfId="81"/>
    <cellStyle name="Accent5 - 20% 2" xfId="598"/>
    <cellStyle name="Accent5 - 40%" xfId="82"/>
    <cellStyle name="Accent5 - 40% 2" xfId="599"/>
    <cellStyle name="Accent5 - 60%" xfId="83"/>
    <cellStyle name="Accent5 - 60% 2" xfId="600"/>
    <cellStyle name="Accent5 10" xfId="601"/>
    <cellStyle name="Accent5 11" xfId="602"/>
    <cellStyle name="Accent5 12" xfId="603"/>
    <cellStyle name="Accent5 13" xfId="604"/>
    <cellStyle name="Accent5 14" xfId="605"/>
    <cellStyle name="Accent5 15" xfId="606"/>
    <cellStyle name="Accent5 16" xfId="607"/>
    <cellStyle name="Accent5 17" xfId="608"/>
    <cellStyle name="Accent5 18" xfId="609"/>
    <cellStyle name="Accent5 19" xfId="610"/>
    <cellStyle name="Accent5 2" xfId="611"/>
    <cellStyle name="Accent5 20" xfId="612"/>
    <cellStyle name="Accent5 21" xfId="613"/>
    <cellStyle name="Accent5 22" xfId="614"/>
    <cellStyle name="Accent5 23" xfId="615"/>
    <cellStyle name="Accent5 24" xfId="616"/>
    <cellStyle name="Accent5 3" xfId="617"/>
    <cellStyle name="Accent5 4" xfId="618"/>
    <cellStyle name="Accent5 5" xfId="619"/>
    <cellStyle name="Accent5 6" xfId="620"/>
    <cellStyle name="Accent5 7" xfId="621"/>
    <cellStyle name="Accent5 8" xfId="622"/>
    <cellStyle name="Accent5 9" xfId="623"/>
    <cellStyle name="Accent5_公安安全支出补充表5.14" xfId="84"/>
    <cellStyle name="Accent6" xfId="85"/>
    <cellStyle name="Accent6 - 20%" xfId="86"/>
    <cellStyle name="Accent6 - 20% 2" xfId="624"/>
    <cellStyle name="Accent6 - 40%" xfId="87"/>
    <cellStyle name="Accent6 - 40% 2" xfId="625"/>
    <cellStyle name="Accent6 - 60%" xfId="88"/>
    <cellStyle name="Accent6 - 60% 2" xfId="626"/>
    <cellStyle name="Accent6 10" xfId="627"/>
    <cellStyle name="Accent6 11" xfId="628"/>
    <cellStyle name="Accent6 12" xfId="629"/>
    <cellStyle name="Accent6 13" xfId="630"/>
    <cellStyle name="Accent6 14" xfId="631"/>
    <cellStyle name="Accent6 15" xfId="632"/>
    <cellStyle name="Accent6 16" xfId="633"/>
    <cellStyle name="Accent6 17" xfId="634"/>
    <cellStyle name="Accent6 18" xfId="635"/>
    <cellStyle name="Accent6 19" xfId="636"/>
    <cellStyle name="Accent6 2" xfId="637"/>
    <cellStyle name="Accent6 20" xfId="638"/>
    <cellStyle name="Accent6 21" xfId="639"/>
    <cellStyle name="Accent6 22" xfId="640"/>
    <cellStyle name="Accent6 23" xfId="641"/>
    <cellStyle name="Accent6 24" xfId="642"/>
    <cellStyle name="Accent6 3" xfId="643"/>
    <cellStyle name="Accent6 4" xfId="644"/>
    <cellStyle name="Accent6 5" xfId="645"/>
    <cellStyle name="Accent6 6" xfId="646"/>
    <cellStyle name="Accent6 7" xfId="647"/>
    <cellStyle name="Accent6 8" xfId="648"/>
    <cellStyle name="Accent6 9" xfId="649"/>
    <cellStyle name="Accent6_Book1" xfId="89"/>
    <cellStyle name="args.style" xfId="90"/>
    <cellStyle name="Bad" xfId="91"/>
    <cellStyle name="Bad 2" xfId="650"/>
    <cellStyle name="Bad 3" xfId="651"/>
    <cellStyle name="Calc Currency (0)" xfId="92"/>
    <cellStyle name="Calculation" xfId="93"/>
    <cellStyle name="Calculation 2" xfId="652"/>
    <cellStyle name="Calculation 3" xfId="653"/>
    <cellStyle name="Check Cell" xfId="94"/>
    <cellStyle name="Check Cell 2" xfId="654"/>
    <cellStyle name="Check Cell 3" xfId="655"/>
    <cellStyle name="ColLevel_1" xfId="438"/>
    <cellStyle name="Comma [0]" xfId="95"/>
    <cellStyle name="Comma [0] 2" xfId="656"/>
    <cellStyle name="Comma [0] 2 2" xfId="657"/>
    <cellStyle name="Comma [0] 3" xfId="658"/>
    <cellStyle name="Comma [0] 4" xfId="659"/>
    <cellStyle name="comma zerodec" xfId="96"/>
    <cellStyle name="Comma_!!!GO" xfId="97"/>
    <cellStyle name="Currency [0]" xfId="98"/>
    <cellStyle name="Currency_!!!GO" xfId="99"/>
    <cellStyle name="Currency1" xfId="100"/>
    <cellStyle name="Date" xfId="101"/>
    <cellStyle name="Dollar (zero dec)" xfId="102"/>
    <cellStyle name="Explanatory Text" xfId="103"/>
    <cellStyle name="Explanatory Text 2" xfId="660"/>
    <cellStyle name="Fixed" xfId="104"/>
    <cellStyle name="gcd" xfId="105"/>
    <cellStyle name="gcd 2" xfId="661"/>
    <cellStyle name="Good" xfId="106"/>
    <cellStyle name="Good 2" xfId="662"/>
    <cellStyle name="Good 3" xfId="663"/>
    <cellStyle name="Grey" xfId="107"/>
    <cellStyle name="Header1" xfId="108"/>
    <cellStyle name="Header2" xfId="109"/>
    <cellStyle name="Heading 1" xfId="110"/>
    <cellStyle name="Heading 1 2" xfId="664"/>
    <cellStyle name="Heading 2" xfId="111"/>
    <cellStyle name="Heading 2 2" xfId="665"/>
    <cellStyle name="Heading 3" xfId="112"/>
    <cellStyle name="Heading 3 2" xfId="666"/>
    <cellStyle name="Heading 4" xfId="113"/>
    <cellStyle name="Heading 4 2" xfId="667"/>
    <cellStyle name="HEADING1" xfId="114"/>
    <cellStyle name="HEADING2" xfId="115"/>
    <cellStyle name="Input" xfId="116"/>
    <cellStyle name="Input [yellow]" xfId="117"/>
    <cellStyle name="Input [yellow] 2" xfId="435"/>
    <cellStyle name="Input 10" xfId="668"/>
    <cellStyle name="Input 11" xfId="669"/>
    <cellStyle name="Input 12" xfId="670"/>
    <cellStyle name="Input 13" xfId="671"/>
    <cellStyle name="Input 14" xfId="672"/>
    <cellStyle name="Input 15" xfId="673"/>
    <cellStyle name="Input 16" xfId="674"/>
    <cellStyle name="Input 17" xfId="675"/>
    <cellStyle name="Input 18" xfId="676"/>
    <cellStyle name="Input 19" xfId="677"/>
    <cellStyle name="Input 2" xfId="678"/>
    <cellStyle name="Input 20" xfId="679"/>
    <cellStyle name="Input 21" xfId="680"/>
    <cellStyle name="Input 22" xfId="681"/>
    <cellStyle name="Input 23" xfId="682"/>
    <cellStyle name="Input 24" xfId="683"/>
    <cellStyle name="Input 3" xfId="684"/>
    <cellStyle name="Input 4" xfId="685"/>
    <cellStyle name="Input 5" xfId="686"/>
    <cellStyle name="Input 6" xfId="687"/>
    <cellStyle name="Input 7" xfId="688"/>
    <cellStyle name="Input 8" xfId="689"/>
    <cellStyle name="Input 9" xfId="690"/>
    <cellStyle name="Input Cells" xfId="118"/>
    <cellStyle name="Input Cells 2" xfId="691"/>
    <cellStyle name="Linked Cell" xfId="119"/>
    <cellStyle name="Linked Cell 2" xfId="692"/>
    <cellStyle name="Linked Cells" xfId="120"/>
    <cellStyle name="Linked Cells 2" xfId="693"/>
    <cellStyle name="Millares [0]_96 Risk" xfId="121"/>
    <cellStyle name="Millares_96 Risk" xfId="122"/>
    <cellStyle name="Milliers [0]_!!!GO" xfId="123"/>
    <cellStyle name="Milliers_!!!GO" xfId="124"/>
    <cellStyle name="Moneda [0]_96 Risk" xfId="125"/>
    <cellStyle name="Moneda_96 Risk" xfId="126"/>
    <cellStyle name="Mon閠aire [0]_!!!GO" xfId="127"/>
    <cellStyle name="Mon閠aire_!!!GO" xfId="128"/>
    <cellStyle name="Neutral" xfId="129"/>
    <cellStyle name="Neutral 2" xfId="694"/>
    <cellStyle name="Neutral 3" xfId="695"/>
    <cellStyle name="New Times Roman" xfId="130"/>
    <cellStyle name="no dec" xfId="131"/>
    <cellStyle name="Norma,_laroux_4_营业在建 (2)_E21" xfId="132"/>
    <cellStyle name="Normal - Style1" xfId="133"/>
    <cellStyle name="Normal_!!!GO" xfId="134"/>
    <cellStyle name="Note" xfId="135"/>
    <cellStyle name="Note 2" xfId="696"/>
    <cellStyle name="Note 3" xfId="697"/>
    <cellStyle name="Output" xfId="136"/>
    <cellStyle name="Output 2" xfId="698"/>
    <cellStyle name="Output 3" xfId="699"/>
    <cellStyle name="per.style" xfId="137"/>
    <cellStyle name="Percent [2]" xfId="138"/>
    <cellStyle name="Percent_!!!GO" xfId="139"/>
    <cellStyle name="Pourcentage_pldt" xfId="140"/>
    <cellStyle name="PSChar" xfId="141"/>
    <cellStyle name="PSDate" xfId="142"/>
    <cellStyle name="PSDec" xfId="143"/>
    <cellStyle name="PSHeading" xfId="144"/>
    <cellStyle name="PSInt" xfId="145"/>
    <cellStyle name="PSSpacer" xfId="146"/>
    <cellStyle name="RowLevel_0" xfId="147"/>
    <cellStyle name="sstot" xfId="148"/>
    <cellStyle name="sstot 2" xfId="700"/>
    <cellStyle name="sstot 2 2" xfId="701"/>
    <cellStyle name="Standard_AREAS" xfId="149"/>
    <cellStyle name="t" xfId="150"/>
    <cellStyle name="t 2" xfId="702"/>
    <cellStyle name="t 2 2" xfId="703"/>
    <cellStyle name="t_HVAC Equipment (3)" xfId="151"/>
    <cellStyle name="t_HVAC Equipment (3) 2" xfId="704"/>
    <cellStyle name="t_HVAC Equipment (3) 2 2" xfId="705"/>
    <cellStyle name="Title" xfId="152"/>
    <cellStyle name="Title 2" xfId="706"/>
    <cellStyle name="Total" xfId="153"/>
    <cellStyle name="Tusental (0)_laroux" xfId="154"/>
    <cellStyle name="Tusental_laroux" xfId="155"/>
    <cellStyle name="Valuta (0)_laroux" xfId="156"/>
    <cellStyle name="Valuta_laroux" xfId="157"/>
    <cellStyle name="Warning Text" xfId="158"/>
    <cellStyle name="Warning Text 2" xfId="707"/>
    <cellStyle name="百分比 2" xfId="159"/>
    <cellStyle name="百分比 2 2" xfId="708"/>
    <cellStyle name="百分比 3" xfId="160"/>
    <cellStyle name="百分比 3 2" xfId="709"/>
    <cellStyle name="百分比 4" xfId="161"/>
    <cellStyle name="百分比 4 2" xfId="710"/>
    <cellStyle name="捠壿 [0.00]_Region Orders (2)" xfId="162"/>
    <cellStyle name="捠壿_Region Orders (2)" xfId="163"/>
    <cellStyle name="编号" xfId="164"/>
    <cellStyle name="标题 1 2" xfId="165"/>
    <cellStyle name="标题 2 2" xfId="166"/>
    <cellStyle name="标题 3 2" xfId="167"/>
    <cellStyle name="标题 4 2" xfId="168"/>
    <cellStyle name="标题 5" xfId="169"/>
    <cellStyle name="标题 5 2" xfId="711"/>
    <cellStyle name="标题1" xfId="170"/>
    <cellStyle name="表标题" xfId="171"/>
    <cellStyle name="表标题 2" xfId="712"/>
    <cellStyle name="部门" xfId="172"/>
    <cellStyle name="差 2" xfId="173"/>
    <cellStyle name="差 2 2" xfId="713"/>
    <cellStyle name="差_~4190974" xfId="174"/>
    <cellStyle name="差_~4190974 2" xfId="714"/>
    <cellStyle name="差_~4190974 3" xfId="715"/>
    <cellStyle name="差_~5676413" xfId="175"/>
    <cellStyle name="差_~5676413 2" xfId="716"/>
    <cellStyle name="差_~5676413 3" xfId="717"/>
    <cellStyle name="差_00省级(打印)" xfId="176"/>
    <cellStyle name="差_00省级(打印) 2" xfId="718"/>
    <cellStyle name="差_00省级(打印) 3" xfId="719"/>
    <cellStyle name="差_00省级(定稿)" xfId="177"/>
    <cellStyle name="差_00省级(定稿) 2" xfId="720"/>
    <cellStyle name="差_00省级(定稿) 3" xfId="721"/>
    <cellStyle name="差_03昭通" xfId="178"/>
    <cellStyle name="差_03昭通 2" xfId="722"/>
    <cellStyle name="差_03昭通 3" xfId="723"/>
    <cellStyle name="差_0502通海县" xfId="179"/>
    <cellStyle name="差_0502通海县 2" xfId="724"/>
    <cellStyle name="差_0502通海县 3" xfId="725"/>
    <cellStyle name="差_05玉溪" xfId="180"/>
    <cellStyle name="差_05玉溪 2" xfId="726"/>
    <cellStyle name="差_05玉溪 3" xfId="727"/>
    <cellStyle name="差_0605石屏县" xfId="181"/>
    <cellStyle name="差_0605石屏县 2" xfId="728"/>
    <cellStyle name="差_0605石屏县 3" xfId="729"/>
    <cellStyle name="差_1003牟定县" xfId="182"/>
    <cellStyle name="差_1003牟定县 2" xfId="730"/>
    <cellStyle name="差_1110洱源县" xfId="183"/>
    <cellStyle name="差_1110洱源县 2" xfId="731"/>
    <cellStyle name="差_1110洱源县 3" xfId="732"/>
    <cellStyle name="差_11大理" xfId="184"/>
    <cellStyle name="差_11大理 2" xfId="733"/>
    <cellStyle name="差_11大理 3" xfId="734"/>
    <cellStyle name="差_1稿 汇总-2014年度广西交通科技项目计划表2014.4.4" xfId="185"/>
    <cellStyle name="差_1稿 汇总-2014年度广西交通科技项目计划表2014.4.4 2" xfId="735"/>
    <cellStyle name="差_1稿 汇总-2014年度广西交通科技项目计划表2014.4.4 3" xfId="736"/>
    <cellStyle name="差_2、土地面积、人口、粮食产量基本情况" xfId="186"/>
    <cellStyle name="差_2、土地面积、人口、粮食产量基本情况 2" xfId="737"/>
    <cellStyle name="差_2、土地面积、人口、粮食产量基本情况 3" xfId="738"/>
    <cellStyle name="差_2006年分析表" xfId="187"/>
    <cellStyle name="差_2006年分析表 2" xfId="739"/>
    <cellStyle name="差_2006年基础数据" xfId="188"/>
    <cellStyle name="差_2006年基础数据 2" xfId="740"/>
    <cellStyle name="差_2006年基础数据 3" xfId="741"/>
    <cellStyle name="差_2006年全省财力计算表（中央、决算）" xfId="189"/>
    <cellStyle name="差_2006年全省财力计算表（中央、决算） 2" xfId="742"/>
    <cellStyle name="差_2006年全省财力计算表（中央、决算） 3" xfId="743"/>
    <cellStyle name="差_2006年水利统计指标统计表" xfId="190"/>
    <cellStyle name="差_2006年水利统计指标统计表 2" xfId="744"/>
    <cellStyle name="差_2006年水利统计指标统计表 3" xfId="745"/>
    <cellStyle name="差_2006年在职人员情况" xfId="191"/>
    <cellStyle name="差_2006年在职人员情况 2" xfId="746"/>
    <cellStyle name="差_2006年在职人员情况 3" xfId="747"/>
    <cellStyle name="差_2007年检察院案件数" xfId="192"/>
    <cellStyle name="差_2007年检察院案件数 2" xfId="748"/>
    <cellStyle name="差_2007年检察院案件数 3" xfId="749"/>
    <cellStyle name="差_2007年可用财力" xfId="193"/>
    <cellStyle name="差_2007年可用财力 2" xfId="750"/>
    <cellStyle name="差_2007年人员分部门统计表" xfId="194"/>
    <cellStyle name="差_2007年人员分部门统计表 2" xfId="751"/>
    <cellStyle name="差_2007年人员分部门统计表 3" xfId="752"/>
    <cellStyle name="差_2007年政法部门业务指标" xfId="195"/>
    <cellStyle name="差_2007年政法部门业务指标 2" xfId="753"/>
    <cellStyle name="差_2007年政法部门业务指标 3" xfId="754"/>
    <cellStyle name="差_2008年县级公安保障标准落实奖励经费分配测算" xfId="196"/>
    <cellStyle name="差_2008年县级公安保障标准落实奖励经费分配测算 2" xfId="755"/>
    <cellStyle name="差_2008云南省分县市中小学教职工统计表（教育厅提供）" xfId="197"/>
    <cellStyle name="差_2008云南省分县市中小学教职工统计表（教育厅提供） 2" xfId="756"/>
    <cellStyle name="差_2008云南省分县市中小学教职工统计表（教育厅提供） 3" xfId="757"/>
    <cellStyle name="差_2009年一般性转移支付标准工资" xfId="198"/>
    <cellStyle name="差_2009年一般性转移支付标准工资 2" xfId="758"/>
    <cellStyle name="差_2009年一般性转移支付标准工资 3" xfId="759"/>
    <cellStyle name="差_2009年一般性转移支付标准工资_~4190974" xfId="199"/>
    <cellStyle name="差_2009年一般性转移支付标准工资_~4190974 2" xfId="760"/>
    <cellStyle name="差_2009年一般性转移支付标准工资_~4190974 3" xfId="761"/>
    <cellStyle name="差_2009年一般性转移支付标准工资_~5676413" xfId="200"/>
    <cellStyle name="差_2009年一般性转移支付标准工资_~5676413 2" xfId="762"/>
    <cellStyle name="差_2009年一般性转移支付标准工资_~5676413 3" xfId="763"/>
    <cellStyle name="差_2009年一般性转移支付标准工资_不用软件计算9.1不考虑经费管理评价xl" xfId="201"/>
    <cellStyle name="差_2009年一般性转移支付标准工资_不用软件计算9.1不考虑经费管理评价xl 2" xfId="764"/>
    <cellStyle name="差_2009年一般性转移支付标准工资_不用软件计算9.1不考虑经费管理评价xl 3" xfId="765"/>
    <cellStyle name="差_2009年一般性转移支付标准工资_地方配套按人均增幅控制8.30xl" xfId="202"/>
    <cellStyle name="差_2009年一般性转移支付标准工资_地方配套按人均增幅控制8.30xl 2" xfId="766"/>
    <cellStyle name="差_2009年一般性转移支付标准工资_地方配套按人均增幅控制8.30xl 3" xfId="767"/>
    <cellStyle name="差_2009年一般性转移支付标准工资_地方配套按人均增幅控制8.30一般预算平均增幅、人均可用财力平均增幅两次控制、社会治安系数调整、案件数调整xl" xfId="203"/>
    <cellStyle name="差_2009年一般性转移支付标准工资_地方配套按人均增幅控制8.30一般预算平均增幅、人均可用财力平均增幅两次控制、社会治安系数调整、案件数调整xl 2" xfId="768"/>
    <cellStyle name="差_2009年一般性转移支付标准工资_地方配套按人均增幅控制8.30一般预算平均增幅、人均可用财力平均增幅两次控制、社会治安系数调整、案件数调整xl 3" xfId="769"/>
    <cellStyle name="差_2009年一般性转移支付标准工资_地方配套按人均增幅控制8.31（调整结案率后）xl" xfId="204"/>
    <cellStyle name="差_2009年一般性转移支付标准工资_地方配套按人均增幅控制8.31（调整结案率后）xl 2" xfId="770"/>
    <cellStyle name="差_2009年一般性转移支付标准工资_地方配套按人均增幅控制8.31（调整结案率后）xl 3" xfId="771"/>
    <cellStyle name="差_2009年一般性转移支付标准工资_奖励补助测算5.22测试" xfId="205"/>
    <cellStyle name="差_2009年一般性转移支付标准工资_奖励补助测算5.22测试 2" xfId="772"/>
    <cellStyle name="差_2009年一般性转移支付标准工资_奖励补助测算5.22测试 3" xfId="773"/>
    <cellStyle name="差_2009年一般性转移支付标准工资_奖励补助测算5.23新" xfId="206"/>
    <cellStyle name="差_2009年一般性转移支付标准工资_奖励补助测算5.23新 2" xfId="774"/>
    <cellStyle name="差_2009年一般性转移支付标准工资_奖励补助测算5.23新 3" xfId="775"/>
    <cellStyle name="差_2009年一般性转移支付标准工资_奖励补助测算5.24冯铸" xfId="207"/>
    <cellStyle name="差_2009年一般性转移支付标准工资_奖励补助测算5.24冯铸 2" xfId="776"/>
    <cellStyle name="差_2009年一般性转移支付标准工资_奖励补助测算5.24冯铸 3" xfId="777"/>
    <cellStyle name="差_2009年一般性转移支付标准工资_奖励补助测算7.23" xfId="208"/>
    <cellStyle name="差_2009年一般性转移支付标准工资_奖励补助测算7.23 2" xfId="778"/>
    <cellStyle name="差_2009年一般性转移支付标准工资_奖励补助测算7.23 3" xfId="779"/>
    <cellStyle name="差_2009年一般性转移支付标准工资_奖励补助测算7.25" xfId="209"/>
    <cellStyle name="差_2009年一般性转移支付标准工资_奖励补助测算7.25 (version 1) (version 1)" xfId="210"/>
    <cellStyle name="差_2009年一般性转移支付标准工资_奖励补助测算7.25 (version 1) (version 1) 2" xfId="780"/>
    <cellStyle name="差_2009年一般性转移支付标准工资_奖励补助测算7.25 (version 1) (version 1) 3" xfId="781"/>
    <cellStyle name="差_2009年一般性转移支付标准工资_奖励补助测算7.25 10" xfId="782"/>
    <cellStyle name="差_2009年一般性转移支付标准工资_奖励补助测算7.25 11" xfId="783"/>
    <cellStyle name="差_2009年一般性转移支付标准工资_奖励补助测算7.25 12" xfId="784"/>
    <cellStyle name="差_2009年一般性转移支付标准工资_奖励补助测算7.25 13" xfId="785"/>
    <cellStyle name="差_2009年一般性转移支付标准工资_奖励补助测算7.25 14" xfId="786"/>
    <cellStyle name="差_2009年一般性转移支付标准工资_奖励补助测算7.25 15" xfId="787"/>
    <cellStyle name="差_2009年一般性转移支付标准工资_奖励补助测算7.25 16" xfId="788"/>
    <cellStyle name="差_2009年一般性转移支付标准工资_奖励补助测算7.25 17" xfId="789"/>
    <cellStyle name="差_2009年一般性转移支付标准工资_奖励补助测算7.25 18" xfId="790"/>
    <cellStyle name="差_2009年一般性转移支付标准工资_奖励补助测算7.25 19" xfId="791"/>
    <cellStyle name="差_2009年一般性转移支付标准工资_奖励补助测算7.25 2" xfId="792"/>
    <cellStyle name="差_2009年一般性转移支付标准工资_奖励补助测算7.25 20" xfId="793"/>
    <cellStyle name="差_2009年一般性转移支付标准工资_奖励补助测算7.25 21" xfId="794"/>
    <cellStyle name="差_2009年一般性转移支付标准工资_奖励补助测算7.25 22" xfId="795"/>
    <cellStyle name="差_2009年一般性转移支付标准工资_奖励补助测算7.25 23" xfId="796"/>
    <cellStyle name="差_2009年一般性转移支付标准工资_奖励补助测算7.25 24" xfId="797"/>
    <cellStyle name="差_2009年一般性转移支付标准工资_奖励补助测算7.25 3" xfId="798"/>
    <cellStyle name="差_2009年一般性转移支付标准工资_奖励补助测算7.25 4" xfId="799"/>
    <cellStyle name="差_2009年一般性转移支付标准工资_奖励补助测算7.25 5" xfId="800"/>
    <cellStyle name="差_2009年一般性转移支付标准工资_奖励补助测算7.25 6" xfId="801"/>
    <cellStyle name="差_2009年一般性转移支付标准工资_奖励补助测算7.25 7" xfId="802"/>
    <cellStyle name="差_2009年一般性转移支付标准工资_奖励补助测算7.25 8" xfId="803"/>
    <cellStyle name="差_2009年一般性转移支付标准工资_奖励补助测算7.25 9" xfId="804"/>
    <cellStyle name="差_2014年度广西交通科技项目计划表(8.21修改)" xfId="211"/>
    <cellStyle name="差_2014年度广西交通科技项目计划表(8.21修改) 2" xfId="805"/>
    <cellStyle name="差_2014年度广西交通科技项目计划表(8.21修改) 3" xfId="806"/>
    <cellStyle name="差_530623_2006年县级财政报表附表" xfId="212"/>
    <cellStyle name="差_530623_2006年县级财政报表附表 2" xfId="807"/>
    <cellStyle name="差_530629_2006年县级财政报表附表" xfId="213"/>
    <cellStyle name="差_530629_2006年县级财政报表附表 2" xfId="808"/>
    <cellStyle name="差_530629_2006年县级财政报表附表 3" xfId="809"/>
    <cellStyle name="差_5334_2006年迪庆县级财政报表附表" xfId="214"/>
    <cellStyle name="差_5334_2006年迪庆县级财政报表附表 2" xfId="810"/>
    <cellStyle name="差_5334_2006年迪庆县级财政报表附表 3" xfId="811"/>
    <cellStyle name="差_Book1" xfId="215"/>
    <cellStyle name="差_Book1 2" xfId="812"/>
    <cellStyle name="差_Book1_1" xfId="216"/>
    <cellStyle name="差_Book1_1 2" xfId="813"/>
    <cellStyle name="差_Book1_2" xfId="217"/>
    <cellStyle name="差_Book1_2 2" xfId="814"/>
    <cellStyle name="差_Book1_2 2 2" xfId="815"/>
    <cellStyle name="差_Book1_3" xfId="218"/>
    <cellStyle name="差_Book1_3 2" xfId="816"/>
    <cellStyle name="差_Book1_3 3" xfId="817"/>
    <cellStyle name="差_Book1_4" xfId="219"/>
    <cellStyle name="差_Book1_4 2" xfId="818"/>
    <cellStyle name="差_Book2" xfId="220"/>
    <cellStyle name="差_Book2 2" xfId="819"/>
    <cellStyle name="差_Book2 3" xfId="820"/>
    <cellStyle name="差_M01-2(州市补助收入)" xfId="221"/>
    <cellStyle name="差_M01-2(州市补助收入) 2" xfId="821"/>
    <cellStyle name="差_M01-2(州市补助收入) 3" xfId="822"/>
    <cellStyle name="差_M03" xfId="222"/>
    <cellStyle name="差_M03 2" xfId="823"/>
    <cellStyle name="差_M03 3" xfId="824"/>
    <cellStyle name="差_不用软件计算9.1不考虑经费管理评价xl" xfId="223"/>
    <cellStyle name="差_不用软件计算9.1不考虑经费管理评价xl 2" xfId="825"/>
    <cellStyle name="差_不用软件计算9.1不考虑经费管理评价xl 3" xfId="826"/>
    <cellStyle name="差_财政供养人员" xfId="224"/>
    <cellStyle name="差_财政供养人员 2" xfId="827"/>
    <cellStyle name="差_财政供养人员 3" xfId="828"/>
    <cellStyle name="差_财政支出对上级的依赖程度" xfId="225"/>
    <cellStyle name="差_财政支出对上级的依赖程度 2" xfId="829"/>
    <cellStyle name="差_车辆通行费减免情况统计表" xfId="226"/>
    <cellStyle name="差_车辆通行费减免情况统计表 2" xfId="830"/>
    <cellStyle name="差_城建部门" xfId="227"/>
    <cellStyle name="差_城建部门 2" xfId="831"/>
    <cellStyle name="差_地方配套按人均增幅控制8.30xl" xfId="228"/>
    <cellStyle name="差_地方配套按人均增幅控制8.30xl 2" xfId="832"/>
    <cellStyle name="差_地方配套按人均增幅控制8.30xl 3" xfId="833"/>
    <cellStyle name="差_地方配套按人均增幅控制8.30一般预算平均增幅、人均可用财力平均增幅两次控制、社会治安系数调整、案件数调整xl" xfId="229"/>
    <cellStyle name="差_地方配套按人均增幅控制8.30一般预算平均增幅、人均可用财力平均增幅两次控制、社会治安系数调整、案件数调整xl 2" xfId="834"/>
    <cellStyle name="差_地方配套按人均增幅控制8.30一般预算平均增幅、人均可用财力平均增幅两次控制、社会治安系数调整、案件数调整xl 3" xfId="835"/>
    <cellStyle name="差_地方配套按人均增幅控制8.31（调整结案率后）xl" xfId="230"/>
    <cellStyle name="差_地方配套按人均增幅控制8.31（调整结案率后）xl 2" xfId="836"/>
    <cellStyle name="差_地方配套按人均增幅控制8.31（调整结案率后）xl 3" xfId="837"/>
    <cellStyle name="差_第五部分(才淼、饶永宏）" xfId="231"/>
    <cellStyle name="差_第五部分(才淼、饶永宏） 2" xfId="838"/>
    <cellStyle name="差_第五部分(才淼、饶永宏） 3" xfId="839"/>
    <cellStyle name="差_第一部分：综合全" xfId="232"/>
    <cellStyle name="差_第一部分：综合全 2" xfId="840"/>
    <cellStyle name="差_高中教师人数（教育厅1.6日提供）" xfId="233"/>
    <cellStyle name="差_高中教师人数（教育厅1.6日提供） 2" xfId="841"/>
    <cellStyle name="差_高中教师人数（教育厅1.6日提供） 3" xfId="842"/>
    <cellStyle name="差_汇总" xfId="234"/>
    <cellStyle name="差_汇总 2" xfId="843"/>
    <cellStyle name="差_汇总 3" xfId="844"/>
    <cellStyle name="差_汇总-县级财政报表附表" xfId="235"/>
    <cellStyle name="差_汇总-县级财政报表附表 2" xfId="845"/>
    <cellStyle name="差_基础数据分析" xfId="236"/>
    <cellStyle name="差_基础数据分析 2" xfId="846"/>
    <cellStyle name="差_基础数据分析 3" xfId="847"/>
    <cellStyle name="差_检验表" xfId="237"/>
    <cellStyle name="差_检验表 2" xfId="848"/>
    <cellStyle name="差_检验表（调整后）" xfId="238"/>
    <cellStyle name="差_检验表（调整后） 2" xfId="849"/>
    <cellStyle name="差_奖励补助测算5.22测试" xfId="239"/>
    <cellStyle name="差_奖励补助测算5.22测试 2" xfId="850"/>
    <cellStyle name="差_奖励补助测算5.22测试 3" xfId="851"/>
    <cellStyle name="差_奖励补助测算5.23新" xfId="240"/>
    <cellStyle name="差_奖励补助测算5.23新 2" xfId="852"/>
    <cellStyle name="差_奖励补助测算5.23新 3" xfId="853"/>
    <cellStyle name="差_奖励补助测算5.24冯铸" xfId="241"/>
    <cellStyle name="差_奖励补助测算5.24冯铸 2" xfId="854"/>
    <cellStyle name="差_奖励补助测算5.24冯铸 3" xfId="855"/>
    <cellStyle name="差_奖励补助测算7.23" xfId="242"/>
    <cellStyle name="差_奖励补助测算7.23 2" xfId="856"/>
    <cellStyle name="差_奖励补助测算7.23 3" xfId="857"/>
    <cellStyle name="差_奖励补助测算7.25" xfId="243"/>
    <cellStyle name="差_奖励补助测算7.25 (version 1) (version 1)" xfId="244"/>
    <cellStyle name="差_奖励补助测算7.25 (version 1) (version 1) 2" xfId="858"/>
    <cellStyle name="差_奖励补助测算7.25 (version 1) (version 1) 3" xfId="859"/>
    <cellStyle name="差_奖励补助测算7.25 10" xfId="860"/>
    <cellStyle name="差_奖励补助测算7.25 11" xfId="861"/>
    <cellStyle name="差_奖励补助测算7.25 12" xfId="862"/>
    <cellStyle name="差_奖励补助测算7.25 13" xfId="863"/>
    <cellStyle name="差_奖励补助测算7.25 14" xfId="864"/>
    <cellStyle name="差_奖励补助测算7.25 15" xfId="865"/>
    <cellStyle name="差_奖励补助测算7.25 16" xfId="866"/>
    <cellStyle name="差_奖励补助测算7.25 17" xfId="867"/>
    <cellStyle name="差_奖励补助测算7.25 18" xfId="868"/>
    <cellStyle name="差_奖励补助测算7.25 19" xfId="869"/>
    <cellStyle name="差_奖励补助测算7.25 2" xfId="870"/>
    <cellStyle name="差_奖励补助测算7.25 20" xfId="871"/>
    <cellStyle name="差_奖励补助测算7.25 21" xfId="872"/>
    <cellStyle name="差_奖励补助测算7.25 22" xfId="873"/>
    <cellStyle name="差_奖励补助测算7.25 23" xfId="874"/>
    <cellStyle name="差_奖励补助测算7.25 24" xfId="875"/>
    <cellStyle name="差_奖励补助测算7.25 3" xfId="876"/>
    <cellStyle name="差_奖励补助测算7.25 4" xfId="877"/>
    <cellStyle name="差_奖励补助测算7.25 5" xfId="878"/>
    <cellStyle name="差_奖励补助测算7.25 6" xfId="879"/>
    <cellStyle name="差_奖励补助测算7.25 7" xfId="880"/>
    <cellStyle name="差_奖励补助测算7.25 8" xfId="881"/>
    <cellStyle name="差_奖励补助测算7.25 9" xfId="882"/>
    <cellStyle name="差_教师绩效工资测算表（离退休按各地上报数测算）2009年1月1日" xfId="245"/>
    <cellStyle name="差_教师绩效工资测算表（离退休按各地上报数测算）2009年1月1日 2" xfId="883"/>
    <cellStyle name="差_教育厅提供义务教育及高中教师人数（2009年1月6日）" xfId="246"/>
    <cellStyle name="差_教育厅提供义务教育及高中教师人数（2009年1月6日） 2" xfId="884"/>
    <cellStyle name="差_教育厅提供义务教育及高中教师人数（2009年1月6日） 3" xfId="885"/>
    <cellStyle name="差_历年教师人数" xfId="247"/>
    <cellStyle name="差_历年教师人数 2" xfId="886"/>
    <cellStyle name="差_丽江汇总" xfId="248"/>
    <cellStyle name="差_丽江汇总 2" xfId="887"/>
    <cellStyle name="差_三季度－表二" xfId="249"/>
    <cellStyle name="差_三季度－表二 2" xfId="888"/>
    <cellStyle name="差_三季度－表二 3" xfId="889"/>
    <cellStyle name="差_卫生部门" xfId="250"/>
    <cellStyle name="差_卫生部门 2" xfId="890"/>
    <cellStyle name="差_卫生部门 3" xfId="891"/>
    <cellStyle name="差_文体广播部门" xfId="251"/>
    <cellStyle name="差_文体广播部门 2" xfId="892"/>
    <cellStyle name="差_下半年禁毒办案经费分配2544.3万元" xfId="252"/>
    <cellStyle name="差_下半年禁毒办案经费分配2544.3万元 2" xfId="893"/>
    <cellStyle name="差_下半年禁吸戒毒经费1000万元" xfId="253"/>
    <cellStyle name="差_下半年禁吸戒毒经费1000万元 2" xfId="894"/>
    <cellStyle name="差_下半年禁吸戒毒经费1000万元 3" xfId="895"/>
    <cellStyle name="差_县级公安机关公用经费标准奖励测算方案（定稿）" xfId="254"/>
    <cellStyle name="差_县级公安机关公用经费标准奖励测算方案（定稿） 2" xfId="896"/>
    <cellStyle name="差_县级公安机关公用经费标准奖励测算方案（定稿） 3" xfId="897"/>
    <cellStyle name="差_县级基础数据" xfId="255"/>
    <cellStyle name="差_县级基础数据 2" xfId="898"/>
    <cellStyle name="差_业务工作量指标" xfId="256"/>
    <cellStyle name="差_业务工作量指标 2" xfId="899"/>
    <cellStyle name="差_业务工作量指标 3" xfId="900"/>
    <cellStyle name="差_义务教育阶段教职工人数（教育厅提供最终）" xfId="257"/>
    <cellStyle name="差_义务教育阶段教职工人数（教育厅提供最终） 2" xfId="901"/>
    <cellStyle name="差_义务教育阶段教职工人数（教育厅提供最终） 3" xfId="902"/>
    <cellStyle name="差_云南农村义务教育统计表" xfId="258"/>
    <cellStyle name="差_云南农村义务教育统计表 2" xfId="903"/>
    <cellStyle name="差_云南农村义务教育统计表 3" xfId="904"/>
    <cellStyle name="差_云南省2008年中小学教师人数统计表" xfId="259"/>
    <cellStyle name="差_云南省2008年中小学教师人数统计表 2" xfId="905"/>
    <cellStyle name="差_云南省2008年中小学教职工情况（教育厅提供20090101加工整理）" xfId="260"/>
    <cellStyle name="差_云南省2008年中小学教职工情况（教育厅提供20090101加工整理） 2" xfId="906"/>
    <cellStyle name="差_云南省2008年中小学教职工情况（教育厅提供20090101加工整理） 3" xfId="907"/>
    <cellStyle name="差_云南省2008年转移支付测算——州市本级考核部分及政策性测算" xfId="261"/>
    <cellStyle name="差_云南省2008年转移支付测算——州市本级考核部分及政策性测算 2" xfId="908"/>
    <cellStyle name="差_云南省2008年转移支付测算——州市本级考核部分及政策性测算 3" xfId="909"/>
    <cellStyle name="差_指标四" xfId="262"/>
    <cellStyle name="差_指标四 2" xfId="910"/>
    <cellStyle name="差_指标四 3" xfId="911"/>
    <cellStyle name="差_指标五" xfId="263"/>
    <cellStyle name="差_指标五 2" xfId="912"/>
    <cellStyle name="常规" xfId="0" builtinId="0"/>
    <cellStyle name="常规 10" xfId="264"/>
    <cellStyle name="常规 11" xfId="265"/>
    <cellStyle name="常规 12" xfId="266"/>
    <cellStyle name="常规 13" xfId="267"/>
    <cellStyle name="常规 14" xfId="268"/>
    <cellStyle name="常规 15" xfId="1"/>
    <cellStyle name="常规 16" xfId="269"/>
    <cellStyle name="常规 18" xfId="270"/>
    <cellStyle name="常规 19" xfId="271"/>
    <cellStyle name="常规 2" xfId="272"/>
    <cellStyle name="常规 2 2" xfId="273"/>
    <cellStyle name="常规 2 2 2" xfId="274"/>
    <cellStyle name="常规 2 2 2 2" xfId="913"/>
    <cellStyle name="常规 2 2 3" xfId="914"/>
    <cellStyle name="常规 2 2_Sheet1" xfId="275"/>
    <cellStyle name="常规 2 3" xfId="276"/>
    <cellStyle name="常规 2 3 2" xfId="915"/>
    <cellStyle name="常规 2 4" xfId="277"/>
    <cellStyle name="常规 2 4 2" xfId="916"/>
    <cellStyle name="常规 2 5" xfId="278"/>
    <cellStyle name="常规 2 5 2" xfId="917"/>
    <cellStyle name="常规 2 6" xfId="279"/>
    <cellStyle name="常规 2 6 2" xfId="918"/>
    <cellStyle name="常规 2 7" xfId="280"/>
    <cellStyle name="常规 2 7 2" xfId="919"/>
    <cellStyle name="常规 2 8" xfId="281"/>
    <cellStyle name="常规 2 8 2" xfId="920"/>
    <cellStyle name="常规 2 9" xfId="921"/>
    <cellStyle name="常规 2_Book1" xfId="282"/>
    <cellStyle name="常规 3" xfId="283"/>
    <cellStyle name="常规 3 2" xfId="922"/>
    <cellStyle name="常规 4" xfId="284"/>
    <cellStyle name="常规 4 2" xfId="923"/>
    <cellStyle name="常规 46" xfId="285"/>
    <cellStyle name="常规 46 2" xfId="924"/>
    <cellStyle name="常规 47" xfId="286"/>
    <cellStyle name="常规 47 2" xfId="925"/>
    <cellStyle name="常规 48" xfId="287"/>
    <cellStyle name="常规 48 2" xfId="926"/>
    <cellStyle name="常规 49" xfId="288"/>
    <cellStyle name="常规 49 2" xfId="927"/>
    <cellStyle name="常规 5" xfId="289"/>
    <cellStyle name="常规 5 2" xfId="928"/>
    <cellStyle name="常规 6" xfId="290"/>
    <cellStyle name="常规 6 2" xfId="929"/>
    <cellStyle name="常规 7" xfId="291"/>
    <cellStyle name="常规 8" xfId="292"/>
    <cellStyle name="常规 9" xfId="293"/>
    <cellStyle name="超链接 2" xfId="294"/>
    <cellStyle name="超链接 2 2" xfId="930"/>
    <cellStyle name="分级显示行_1_13区汇总" xfId="295"/>
    <cellStyle name="归盒啦_95" xfId="296"/>
    <cellStyle name="好 2" xfId="297"/>
    <cellStyle name="好 2 2" xfId="931"/>
    <cellStyle name="好_~4190974" xfId="298"/>
    <cellStyle name="好_~4190974 2" xfId="932"/>
    <cellStyle name="好_~4190974 3" xfId="933"/>
    <cellStyle name="好_~5676413" xfId="299"/>
    <cellStyle name="好_~5676413 2" xfId="934"/>
    <cellStyle name="好_~5676413 3" xfId="935"/>
    <cellStyle name="好_00省级(打印)" xfId="300"/>
    <cellStyle name="好_00省级(打印) 2" xfId="936"/>
    <cellStyle name="好_00省级(打印) 3" xfId="937"/>
    <cellStyle name="好_00省级(定稿)" xfId="301"/>
    <cellStyle name="好_00省级(定稿) 2" xfId="938"/>
    <cellStyle name="好_00省级(定稿) 3" xfId="939"/>
    <cellStyle name="好_03昭通" xfId="302"/>
    <cellStyle name="好_03昭通 2" xfId="940"/>
    <cellStyle name="好_03昭通 3" xfId="941"/>
    <cellStyle name="好_0502通海县" xfId="303"/>
    <cellStyle name="好_0502通海县 2" xfId="942"/>
    <cellStyle name="好_0502通海县 3" xfId="943"/>
    <cellStyle name="好_05玉溪" xfId="304"/>
    <cellStyle name="好_05玉溪 2" xfId="944"/>
    <cellStyle name="好_05玉溪 3" xfId="945"/>
    <cellStyle name="好_0605石屏县" xfId="305"/>
    <cellStyle name="好_0605石屏县 2" xfId="946"/>
    <cellStyle name="好_0605石屏县 3" xfId="947"/>
    <cellStyle name="好_1003牟定县" xfId="306"/>
    <cellStyle name="好_1003牟定县 2" xfId="948"/>
    <cellStyle name="好_1110洱源县" xfId="307"/>
    <cellStyle name="好_1110洱源县 2" xfId="949"/>
    <cellStyle name="好_1110洱源县 3" xfId="950"/>
    <cellStyle name="好_11大理" xfId="308"/>
    <cellStyle name="好_11大理 2" xfId="951"/>
    <cellStyle name="好_11大理 3" xfId="952"/>
    <cellStyle name="好_1稿 汇总-2014年度广西交通科技项目计划表2014.4.4" xfId="309"/>
    <cellStyle name="好_1稿 汇总-2014年度广西交通科技项目计划表2014.4.4 2" xfId="953"/>
    <cellStyle name="好_1稿 汇总-2014年度广西交通科技项目计划表2014.4.4 3" xfId="954"/>
    <cellStyle name="好_2、土地面积、人口、粮食产量基本情况" xfId="310"/>
    <cellStyle name="好_2、土地面积、人口、粮食产量基本情况 2" xfId="955"/>
    <cellStyle name="好_2、土地面积、人口、粮食产量基本情况 3" xfId="956"/>
    <cellStyle name="好_2006年分析表" xfId="311"/>
    <cellStyle name="好_2006年分析表 2" xfId="957"/>
    <cellStyle name="好_2006年基础数据" xfId="312"/>
    <cellStyle name="好_2006年基础数据 2" xfId="958"/>
    <cellStyle name="好_2006年基础数据 3" xfId="959"/>
    <cellStyle name="好_2006年全省财力计算表（中央、决算）" xfId="313"/>
    <cellStyle name="好_2006年全省财力计算表（中央、决算） 2" xfId="960"/>
    <cellStyle name="好_2006年全省财力计算表（中央、决算） 3" xfId="961"/>
    <cellStyle name="好_2006年水利统计指标统计表" xfId="314"/>
    <cellStyle name="好_2006年水利统计指标统计表 2" xfId="962"/>
    <cellStyle name="好_2006年水利统计指标统计表 3" xfId="963"/>
    <cellStyle name="好_2006年在职人员情况" xfId="315"/>
    <cellStyle name="好_2006年在职人员情况 2" xfId="964"/>
    <cellStyle name="好_2006年在职人员情况 3" xfId="965"/>
    <cellStyle name="好_2007年检察院案件数" xfId="316"/>
    <cellStyle name="好_2007年检察院案件数 2" xfId="966"/>
    <cellStyle name="好_2007年检察院案件数 3" xfId="967"/>
    <cellStyle name="好_2007年可用财力" xfId="317"/>
    <cellStyle name="好_2007年可用财力 2" xfId="968"/>
    <cellStyle name="好_2007年人员分部门统计表" xfId="318"/>
    <cellStyle name="好_2007年人员分部门统计表 2" xfId="969"/>
    <cellStyle name="好_2007年人员分部门统计表 3" xfId="970"/>
    <cellStyle name="好_2007年政法部门业务指标" xfId="319"/>
    <cellStyle name="好_2007年政法部门业务指标 2" xfId="971"/>
    <cellStyle name="好_2007年政法部门业务指标 3" xfId="972"/>
    <cellStyle name="好_2008年县级公安保障标准落实奖励经费分配测算" xfId="320"/>
    <cellStyle name="好_2008年县级公安保障标准落实奖励经费分配测算 2" xfId="973"/>
    <cellStyle name="好_2008云南省分县市中小学教职工统计表（教育厅提供）" xfId="321"/>
    <cellStyle name="好_2008云南省分县市中小学教职工统计表（教育厅提供） 2" xfId="974"/>
    <cellStyle name="好_2008云南省分县市中小学教职工统计表（教育厅提供） 3" xfId="975"/>
    <cellStyle name="好_2009年一般性转移支付标准工资" xfId="322"/>
    <cellStyle name="好_2009年一般性转移支付标准工资 2" xfId="976"/>
    <cellStyle name="好_2009年一般性转移支付标准工资 3" xfId="977"/>
    <cellStyle name="好_2009年一般性转移支付标准工资_~4190974" xfId="323"/>
    <cellStyle name="好_2009年一般性转移支付标准工资_~4190974 2" xfId="978"/>
    <cellStyle name="好_2009年一般性转移支付标准工资_~4190974 3" xfId="979"/>
    <cellStyle name="好_2009年一般性转移支付标准工资_~5676413" xfId="324"/>
    <cellStyle name="好_2009年一般性转移支付标准工资_~5676413 2" xfId="980"/>
    <cellStyle name="好_2009年一般性转移支付标准工资_~5676413 3" xfId="981"/>
    <cellStyle name="好_2009年一般性转移支付标准工资_不用软件计算9.1不考虑经费管理评价xl" xfId="325"/>
    <cellStyle name="好_2009年一般性转移支付标准工资_不用软件计算9.1不考虑经费管理评价xl 2" xfId="982"/>
    <cellStyle name="好_2009年一般性转移支付标准工资_不用软件计算9.1不考虑经费管理评价xl 3" xfId="983"/>
    <cellStyle name="好_2009年一般性转移支付标准工资_地方配套按人均增幅控制8.30xl" xfId="326"/>
    <cellStyle name="好_2009年一般性转移支付标准工资_地方配套按人均增幅控制8.30xl 2" xfId="984"/>
    <cellStyle name="好_2009年一般性转移支付标准工资_地方配套按人均增幅控制8.30xl 3" xfId="985"/>
    <cellStyle name="好_2009年一般性转移支付标准工资_地方配套按人均增幅控制8.30一般预算平均增幅、人均可用财力平均增幅两次控制、社会治安系数调整、案件数调整xl" xfId="327"/>
    <cellStyle name="好_2009年一般性转移支付标准工资_地方配套按人均增幅控制8.30一般预算平均增幅、人均可用财力平均增幅两次控制、社会治安系数调整、案件数调整xl 2" xfId="986"/>
    <cellStyle name="好_2009年一般性转移支付标准工资_地方配套按人均增幅控制8.30一般预算平均增幅、人均可用财力平均增幅两次控制、社会治安系数调整、案件数调整xl 3" xfId="987"/>
    <cellStyle name="好_2009年一般性转移支付标准工资_地方配套按人均增幅控制8.31（调整结案率后）xl" xfId="328"/>
    <cellStyle name="好_2009年一般性转移支付标准工资_地方配套按人均增幅控制8.31（调整结案率后）xl 2" xfId="988"/>
    <cellStyle name="好_2009年一般性转移支付标准工资_地方配套按人均增幅控制8.31（调整结案率后）xl 3" xfId="989"/>
    <cellStyle name="好_2009年一般性转移支付标准工资_奖励补助测算5.22测试" xfId="329"/>
    <cellStyle name="好_2009年一般性转移支付标准工资_奖励补助测算5.22测试 2" xfId="990"/>
    <cellStyle name="好_2009年一般性转移支付标准工资_奖励补助测算5.22测试 3" xfId="991"/>
    <cellStyle name="好_2009年一般性转移支付标准工资_奖励补助测算5.23新" xfId="330"/>
    <cellStyle name="好_2009年一般性转移支付标准工资_奖励补助测算5.23新 2" xfId="992"/>
    <cellStyle name="好_2009年一般性转移支付标准工资_奖励补助测算5.23新 3" xfId="993"/>
    <cellStyle name="好_2009年一般性转移支付标准工资_奖励补助测算5.24冯铸" xfId="331"/>
    <cellStyle name="好_2009年一般性转移支付标准工资_奖励补助测算5.24冯铸 2" xfId="994"/>
    <cellStyle name="好_2009年一般性转移支付标准工资_奖励补助测算5.24冯铸 3" xfId="995"/>
    <cellStyle name="好_2009年一般性转移支付标准工资_奖励补助测算7.23" xfId="332"/>
    <cellStyle name="好_2009年一般性转移支付标准工资_奖励补助测算7.23 2" xfId="996"/>
    <cellStyle name="好_2009年一般性转移支付标准工资_奖励补助测算7.23 3" xfId="997"/>
    <cellStyle name="好_2009年一般性转移支付标准工资_奖励补助测算7.25" xfId="333"/>
    <cellStyle name="好_2009年一般性转移支付标准工资_奖励补助测算7.25 (version 1) (version 1)" xfId="334"/>
    <cellStyle name="好_2009年一般性转移支付标准工资_奖励补助测算7.25 (version 1) (version 1) 2" xfId="998"/>
    <cellStyle name="好_2009年一般性转移支付标准工资_奖励补助测算7.25 (version 1) (version 1) 3" xfId="999"/>
    <cellStyle name="好_2009年一般性转移支付标准工资_奖励补助测算7.25 10" xfId="1000"/>
    <cellStyle name="好_2009年一般性转移支付标准工资_奖励补助测算7.25 11" xfId="1001"/>
    <cellStyle name="好_2009年一般性转移支付标准工资_奖励补助测算7.25 12" xfId="1002"/>
    <cellStyle name="好_2009年一般性转移支付标准工资_奖励补助测算7.25 13" xfId="1003"/>
    <cellStyle name="好_2009年一般性转移支付标准工资_奖励补助测算7.25 14" xfId="1004"/>
    <cellStyle name="好_2009年一般性转移支付标准工资_奖励补助测算7.25 15" xfId="1005"/>
    <cellStyle name="好_2009年一般性转移支付标准工资_奖励补助测算7.25 16" xfId="1006"/>
    <cellStyle name="好_2009年一般性转移支付标准工资_奖励补助测算7.25 17" xfId="1007"/>
    <cellStyle name="好_2009年一般性转移支付标准工资_奖励补助测算7.25 18" xfId="1008"/>
    <cellStyle name="好_2009年一般性转移支付标准工资_奖励补助测算7.25 19" xfId="1009"/>
    <cellStyle name="好_2009年一般性转移支付标准工资_奖励补助测算7.25 2" xfId="1010"/>
    <cellStyle name="好_2009年一般性转移支付标准工资_奖励补助测算7.25 20" xfId="1011"/>
    <cellStyle name="好_2009年一般性转移支付标准工资_奖励补助测算7.25 21" xfId="1012"/>
    <cellStyle name="好_2009年一般性转移支付标准工资_奖励补助测算7.25 22" xfId="1013"/>
    <cellStyle name="好_2009年一般性转移支付标准工资_奖励补助测算7.25 23" xfId="1014"/>
    <cellStyle name="好_2009年一般性转移支付标准工资_奖励补助测算7.25 24" xfId="1015"/>
    <cellStyle name="好_2009年一般性转移支付标准工资_奖励补助测算7.25 3" xfId="1016"/>
    <cellStyle name="好_2009年一般性转移支付标准工资_奖励补助测算7.25 4" xfId="1017"/>
    <cellStyle name="好_2009年一般性转移支付标准工资_奖励补助测算7.25 5" xfId="1018"/>
    <cellStyle name="好_2009年一般性转移支付标准工资_奖励补助测算7.25 6" xfId="1019"/>
    <cellStyle name="好_2009年一般性转移支付标准工资_奖励补助测算7.25 7" xfId="1020"/>
    <cellStyle name="好_2009年一般性转移支付标准工资_奖励补助测算7.25 8" xfId="1021"/>
    <cellStyle name="好_2009年一般性转移支付标准工资_奖励补助测算7.25 9" xfId="1022"/>
    <cellStyle name="好_2014年度广西交通科技项目计划表(8.21修改)" xfId="335"/>
    <cellStyle name="好_2014年度广西交通科技项目计划表(8.21修改) 2" xfId="1023"/>
    <cellStyle name="好_2014年度广西交通科技项目计划表(8.21修改) 3" xfId="1024"/>
    <cellStyle name="好_530623_2006年县级财政报表附表" xfId="336"/>
    <cellStyle name="好_530623_2006年县级财政报表附表 2" xfId="1025"/>
    <cellStyle name="好_530629_2006年县级财政报表附表" xfId="337"/>
    <cellStyle name="好_530629_2006年县级财政报表附表 2" xfId="1026"/>
    <cellStyle name="好_530629_2006年县级财政报表附表 3" xfId="1027"/>
    <cellStyle name="好_5334_2006年迪庆县级财政报表附表" xfId="338"/>
    <cellStyle name="好_5334_2006年迪庆县级财政报表附表 2" xfId="1028"/>
    <cellStyle name="好_5334_2006年迪庆县级财政报表附表 3" xfId="1029"/>
    <cellStyle name="好_Book1" xfId="339"/>
    <cellStyle name="好_Book1 2" xfId="1030"/>
    <cellStyle name="好_Book1_1" xfId="340"/>
    <cellStyle name="好_Book1_1 2" xfId="1031"/>
    <cellStyle name="好_Book1_2" xfId="341"/>
    <cellStyle name="好_Book1_2 2" xfId="1032"/>
    <cellStyle name="好_Book1_2 2 2" xfId="1033"/>
    <cellStyle name="好_Book1_3" xfId="342"/>
    <cellStyle name="好_Book1_3 2" xfId="1034"/>
    <cellStyle name="好_Book1_3 3" xfId="1035"/>
    <cellStyle name="好_Book2" xfId="343"/>
    <cellStyle name="好_Book2 2" xfId="1036"/>
    <cellStyle name="好_Book2 3" xfId="1037"/>
    <cellStyle name="好_M01-2(州市补助收入)" xfId="344"/>
    <cellStyle name="好_M01-2(州市补助收入) 2" xfId="1038"/>
    <cellStyle name="好_M01-2(州市补助收入) 3" xfId="1039"/>
    <cellStyle name="好_M03" xfId="345"/>
    <cellStyle name="好_M03 2" xfId="1040"/>
    <cellStyle name="好_M03 3" xfId="1041"/>
    <cellStyle name="好_不用软件计算9.1不考虑经费管理评价xl" xfId="346"/>
    <cellStyle name="好_不用软件计算9.1不考虑经费管理评价xl 2" xfId="1042"/>
    <cellStyle name="好_不用软件计算9.1不考虑经费管理评价xl 3" xfId="1043"/>
    <cellStyle name="好_财政供养人员" xfId="347"/>
    <cellStyle name="好_财政供养人员 2" xfId="1044"/>
    <cellStyle name="好_财政供养人员 3" xfId="1045"/>
    <cellStyle name="好_财政支出对上级的依赖程度" xfId="348"/>
    <cellStyle name="好_财政支出对上级的依赖程度 2" xfId="1046"/>
    <cellStyle name="好_车辆通行费减免情况统计表" xfId="349"/>
    <cellStyle name="好_车辆通行费减免情况统计表 2" xfId="1047"/>
    <cellStyle name="好_城建部门" xfId="350"/>
    <cellStyle name="好_城建部门 2" xfId="1048"/>
    <cellStyle name="好_地方配套按人均增幅控制8.30xl" xfId="351"/>
    <cellStyle name="好_地方配套按人均增幅控制8.30xl 2" xfId="1049"/>
    <cellStyle name="好_地方配套按人均增幅控制8.30xl 3" xfId="1050"/>
    <cellStyle name="好_地方配套按人均增幅控制8.30一般预算平均增幅、人均可用财力平均增幅两次控制、社会治安系数调整、案件数调整xl" xfId="352"/>
    <cellStyle name="好_地方配套按人均增幅控制8.30一般预算平均增幅、人均可用财力平均增幅两次控制、社会治安系数调整、案件数调整xl 2" xfId="1051"/>
    <cellStyle name="好_地方配套按人均增幅控制8.30一般预算平均增幅、人均可用财力平均增幅两次控制、社会治安系数调整、案件数调整xl 3" xfId="1052"/>
    <cellStyle name="好_地方配套按人均增幅控制8.31（调整结案率后）xl" xfId="353"/>
    <cellStyle name="好_地方配套按人均增幅控制8.31（调整结案率后）xl 2" xfId="1053"/>
    <cellStyle name="好_地方配套按人均增幅控制8.31（调整结案率后）xl 3" xfId="1054"/>
    <cellStyle name="好_第五部分(才淼、饶永宏）" xfId="354"/>
    <cellStyle name="好_第五部分(才淼、饶永宏） 2" xfId="1055"/>
    <cellStyle name="好_第五部分(才淼、饶永宏） 3" xfId="1056"/>
    <cellStyle name="好_第一部分：综合全" xfId="355"/>
    <cellStyle name="好_第一部分：综合全 2" xfId="1057"/>
    <cellStyle name="好_高中教师人数（教育厅1.6日提供）" xfId="356"/>
    <cellStyle name="好_高中教师人数（教育厅1.6日提供） 2" xfId="1058"/>
    <cellStyle name="好_高中教师人数（教育厅1.6日提供） 3" xfId="1059"/>
    <cellStyle name="好_汇总" xfId="357"/>
    <cellStyle name="好_汇总 2" xfId="1060"/>
    <cellStyle name="好_汇总 3" xfId="1061"/>
    <cellStyle name="好_汇总-县级财政报表附表" xfId="358"/>
    <cellStyle name="好_汇总-县级财政报表附表 2" xfId="1062"/>
    <cellStyle name="好_基础数据分析" xfId="359"/>
    <cellStyle name="好_基础数据分析 2" xfId="1063"/>
    <cellStyle name="好_基础数据分析 3" xfId="1064"/>
    <cellStyle name="好_检验表" xfId="360"/>
    <cellStyle name="好_检验表 2" xfId="1065"/>
    <cellStyle name="好_检验表（调整后）" xfId="361"/>
    <cellStyle name="好_检验表（调整后） 2" xfId="1066"/>
    <cellStyle name="好_奖励补助测算5.22测试" xfId="362"/>
    <cellStyle name="好_奖励补助测算5.22测试 2" xfId="1067"/>
    <cellStyle name="好_奖励补助测算5.22测试 3" xfId="1068"/>
    <cellStyle name="好_奖励补助测算5.23新" xfId="363"/>
    <cellStyle name="好_奖励补助测算5.23新 2" xfId="1069"/>
    <cellStyle name="好_奖励补助测算5.23新 3" xfId="1070"/>
    <cellStyle name="好_奖励补助测算5.24冯铸" xfId="364"/>
    <cellStyle name="好_奖励补助测算5.24冯铸 2" xfId="1071"/>
    <cellStyle name="好_奖励补助测算5.24冯铸 3" xfId="1072"/>
    <cellStyle name="好_奖励补助测算7.23" xfId="365"/>
    <cellStyle name="好_奖励补助测算7.23 2" xfId="1073"/>
    <cellStyle name="好_奖励补助测算7.23 3" xfId="1074"/>
    <cellStyle name="好_奖励补助测算7.25" xfId="366"/>
    <cellStyle name="好_奖励补助测算7.25 (version 1) (version 1)" xfId="367"/>
    <cellStyle name="好_奖励补助测算7.25 (version 1) (version 1) 2" xfId="1075"/>
    <cellStyle name="好_奖励补助测算7.25 (version 1) (version 1) 3" xfId="1076"/>
    <cellStyle name="好_奖励补助测算7.25 10" xfId="1077"/>
    <cellStyle name="好_奖励补助测算7.25 11" xfId="1078"/>
    <cellStyle name="好_奖励补助测算7.25 12" xfId="1079"/>
    <cellStyle name="好_奖励补助测算7.25 13" xfId="1080"/>
    <cellStyle name="好_奖励补助测算7.25 14" xfId="1081"/>
    <cellStyle name="好_奖励补助测算7.25 15" xfId="1082"/>
    <cellStyle name="好_奖励补助测算7.25 16" xfId="1083"/>
    <cellStyle name="好_奖励补助测算7.25 17" xfId="1084"/>
    <cellStyle name="好_奖励补助测算7.25 18" xfId="1085"/>
    <cellStyle name="好_奖励补助测算7.25 19" xfId="1086"/>
    <cellStyle name="好_奖励补助测算7.25 2" xfId="1087"/>
    <cellStyle name="好_奖励补助测算7.25 20" xfId="1088"/>
    <cellStyle name="好_奖励补助测算7.25 21" xfId="1089"/>
    <cellStyle name="好_奖励补助测算7.25 22" xfId="1090"/>
    <cellStyle name="好_奖励补助测算7.25 23" xfId="1091"/>
    <cellStyle name="好_奖励补助测算7.25 24" xfId="1092"/>
    <cellStyle name="好_奖励补助测算7.25 3" xfId="1093"/>
    <cellStyle name="好_奖励补助测算7.25 4" xfId="1094"/>
    <cellStyle name="好_奖励补助测算7.25 5" xfId="1095"/>
    <cellStyle name="好_奖励补助测算7.25 6" xfId="1096"/>
    <cellStyle name="好_奖励补助测算7.25 7" xfId="1097"/>
    <cellStyle name="好_奖励补助测算7.25 8" xfId="1098"/>
    <cellStyle name="好_奖励补助测算7.25 9" xfId="1099"/>
    <cellStyle name="好_教师绩效工资测算表（离退休按各地上报数测算）2009年1月1日" xfId="368"/>
    <cellStyle name="好_教师绩效工资测算表（离退休按各地上报数测算）2009年1月1日 2" xfId="1100"/>
    <cellStyle name="好_教育厅提供义务教育及高中教师人数（2009年1月6日）" xfId="369"/>
    <cellStyle name="好_教育厅提供义务教育及高中教师人数（2009年1月6日） 2" xfId="1101"/>
    <cellStyle name="好_教育厅提供义务教育及高中教师人数（2009年1月6日） 3" xfId="1102"/>
    <cellStyle name="好_历年教师人数" xfId="370"/>
    <cellStyle name="好_历年教师人数 2" xfId="1103"/>
    <cellStyle name="好_丽江汇总" xfId="371"/>
    <cellStyle name="好_丽江汇总 2" xfId="1104"/>
    <cellStyle name="好_三季度－表二" xfId="372"/>
    <cellStyle name="好_三季度－表二 2" xfId="1105"/>
    <cellStyle name="好_三季度－表二 3" xfId="1106"/>
    <cellStyle name="好_卫生部门" xfId="373"/>
    <cellStyle name="好_卫生部门 2" xfId="1107"/>
    <cellStyle name="好_卫生部门 3" xfId="1108"/>
    <cellStyle name="好_文体广播部门" xfId="374"/>
    <cellStyle name="好_文体广播部门 2" xfId="1109"/>
    <cellStyle name="好_下半年禁毒办案经费分配2544.3万元" xfId="375"/>
    <cellStyle name="好_下半年禁毒办案经费分配2544.3万元 2" xfId="1110"/>
    <cellStyle name="好_下半年禁吸戒毒经费1000万元" xfId="376"/>
    <cellStyle name="好_下半年禁吸戒毒经费1000万元 2" xfId="1111"/>
    <cellStyle name="好_下半年禁吸戒毒经费1000万元 3" xfId="1112"/>
    <cellStyle name="好_县级公安机关公用经费标准奖励测算方案（定稿）" xfId="377"/>
    <cellStyle name="好_县级公安机关公用经费标准奖励测算方案（定稿） 2" xfId="1113"/>
    <cellStyle name="好_县级公安机关公用经费标准奖励测算方案（定稿） 3" xfId="1114"/>
    <cellStyle name="好_县级基础数据" xfId="378"/>
    <cellStyle name="好_县级基础数据 2" xfId="1115"/>
    <cellStyle name="好_业务工作量指标" xfId="379"/>
    <cellStyle name="好_业务工作量指标 2" xfId="1116"/>
    <cellStyle name="好_业务工作量指标 3" xfId="1117"/>
    <cellStyle name="好_义务教育阶段教职工人数（教育厅提供最终）" xfId="380"/>
    <cellStyle name="好_义务教育阶段教职工人数（教育厅提供最终） 2" xfId="1118"/>
    <cellStyle name="好_义务教育阶段教职工人数（教育厅提供最终） 3" xfId="1119"/>
    <cellStyle name="好_云南农村义务教育统计表" xfId="381"/>
    <cellStyle name="好_云南农村义务教育统计表 2" xfId="1120"/>
    <cellStyle name="好_云南农村义务教育统计表 3" xfId="1121"/>
    <cellStyle name="好_云南省2008年中小学教师人数统计表" xfId="382"/>
    <cellStyle name="好_云南省2008年中小学教师人数统计表 2" xfId="1122"/>
    <cellStyle name="好_云南省2008年中小学教职工情况（教育厅提供20090101加工整理）" xfId="383"/>
    <cellStyle name="好_云南省2008年中小学教职工情况（教育厅提供20090101加工整理） 2" xfId="1123"/>
    <cellStyle name="好_云南省2008年中小学教职工情况（教育厅提供20090101加工整理） 3" xfId="1124"/>
    <cellStyle name="好_云南省2008年转移支付测算——州市本级考核部分及政策性测算" xfId="384"/>
    <cellStyle name="好_云南省2008年转移支付测算——州市本级考核部分及政策性测算 2" xfId="1125"/>
    <cellStyle name="好_云南省2008年转移支付测算——州市本级考核部分及政策性测算 3" xfId="1126"/>
    <cellStyle name="好_指标四" xfId="385"/>
    <cellStyle name="好_指标四 2" xfId="1127"/>
    <cellStyle name="好_指标四 3" xfId="1128"/>
    <cellStyle name="好_指标五" xfId="386"/>
    <cellStyle name="好_指标五 2" xfId="1129"/>
    <cellStyle name="汇总 2" xfId="387"/>
    <cellStyle name="计算 2" xfId="388"/>
    <cellStyle name="计算 2 2" xfId="1130"/>
    <cellStyle name="检查单元格 2" xfId="389"/>
    <cellStyle name="检查单元格 2 2" xfId="1131"/>
    <cellStyle name="解释性文本 2" xfId="390"/>
    <cellStyle name="借出原因" xfId="391"/>
    <cellStyle name="警告文本 2" xfId="392"/>
    <cellStyle name="链接单元格 2" xfId="393"/>
    <cellStyle name="霓付 [0]_ +Foil &amp; -FOIL &amp; PAPER" xfId="394"/>
    <cellStyle name="霓付_ +Foil &amp; -FOIL &amp; PAPER" xfId="395"/>
    <cellStyle name="烹拳 [0]_ +Foil &amp; -FOIL &amp; PAPER" xfId="396"/>
    <cellStyle name="烹拳_ +Foil &amp; -FOIL &amp; PAPER" xfId="397"/>
    <cellStyle name="普通_ 白土" xfId="398"/>
    <cellStyle name="千分位[0]_ 白土" xfId="399"/>
    <cellStyle name="千分位_ 白土" xfId="400"/>
    <cellStyle name="千位[0]_ 方正PC" xfId="401"/>
    <cellStyle name="千位_ 方正PC" xfId="402"/>
    <cellStyle name="千位分隔 2" xfId="403"/>
    <cellStyle name="千位分隔 2 2" xfId="1132"/>
    <cellStyle name="千位分隔 2 2 2" xfId="1133"/>
    <cellStyle name="千位分隔 2 3" xfId="1134"/>
    <cellStyle name="千位分隔 2 4" xfId="1135"/>
    <cellStyle name="千位分隔 3" xfId="404"/>
    <cellStyle name="千位分隔 3 2" xfId="1136"/>
    <cellStyle name="千位分隔 3 2 2" xfId="1137"/>
    <cellStyle name="千位分隔 3 3" xfId="1138"/>
    <cellStyle name="千位分隔 3 4" xfId="1139"/>
    <cellStyle name="千位分隔[0] 2" xfId="405"/>
    <cellStyle name="千位分隔[0] 2 2" xfId="1140"/>
    <cellStyle name="千位分隔[0] 2 2 2" xfId="1141"/>
    <cellStyle name="千位分隔[0] 2 3" xfId="1142"/>
    <cellStyle name="千位分隔[0] 2 4" xfId="1143"/>
    <cellStyle name="钎霖_4岿角利" xfId="406"/>
    <cellStyle name="强调 1" xfId="407"/>
    <cellStyle name="强调 1 2" xfId="1144"/>
    <cellStyle name="强调 2" xfId="408"/>
    <cellStyle name="强调 2 2" xfId="1145"/>
    <cellStyle name="强调 3" xfId="409"/>
    <cellStyle name="强调 3 2" xfId="1146"/>
    <cellStyle name="强调文字颜色 1 2" xfId="410"/>
    <cellStyle name="强调文字颜色 1 2 2" xfId="1147"/>
    <cellStyle name="强调文字颜色 2 2" xfId="411"/>
    <cellStyle name="强调文字颜色 2 2 2" xfId="1148"/>
    <cellStyle name="强调文字颜色 3 2" xfId="412"/>
    <cellStyle name="强调文字颜色 3 2 2" xfId="1149"/>
    <cellStyle name="强调文字颜色 4 2" xfId="413"/>
    <cellStyle name="强调文字颜色 4 2 2" xfId="1150"/>
    <cellStyle name="强调文字颜色 5 2" xfId="414"/>
    <cellStyle name="强调文字颜色 5 2 2" xfId="1151"/>
    <cellStyle name="强调文字颜色 6 2" xfId="415"/>
    <cellStyle name="强调文字颜色 6 2 2" xfId="1152"/>
    <cellStyle name="日期" xfId="416"/>
    <cellStyle name="商品名称" xfId="417"/>
    <cellStyle name="适中 2" xfId="418"/>
    <cellStyle name="适中 2 2" xfId="1153"/>
    <cellStyle name="输出 2" xfId="419"/>
    <cellStyle name="输出 2 2" xfId="1154"/>
    <cellStyle name="输入 2" xfId="420"/>
    <cellStyle name="输入 2 2" xfId="1155"/>
    <cellStyle name="数量" xfId="421"/>
    <cellStyle name="数字" xfId="422"/>
    <cellStyle name="数字 2" xfId="436"/>
    <cellStyle name="未定义" xfId="423"/>
    <cellStyle name="未定义 2" xfId="1156"/>
    <cellStyle name="未定义 2 2" xfId="1157"/>
    <cellStyle name="小数" xfId="424"/>
    <cellStyle name="小数 2" xfId="437"/>
    <cellStyle name="样式 1" xfId="425"/>
    <cellStyle name="昗弨_Pacific Region P&amp;L" xfId="426"/>
    <cellStyle name="寘嬫愗傝 [0.00]_Region Orders (2)" xfId="427"/>
    <cellStyle name="寘嬫愗傝_Region Orders (2)" xfId="428"/>
    <cellStyle name="注释 2" xfId="429"/>
    <cellStyle name="注释 2 2" xfId="1158"/>
    <cellStyle name="注释 2 3" xfId="1159"/>
    <cellStyle name="콤마 [0]_BOILER-CO1" xfId="430"/>
    <cellStyle name="콤마_BOILER-CO1" xfId="431"/>
    <cellStyle name="통화 [0]_BOILER-CO1" xfId="432"/>
    <cellStyle name="통화_BOILER-CO1" xfId="433"/>
    <cellStyle name="표준_0N-HANDLING " xfId="43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view="pageBreakPreview" topLeftCell="D1" zoomScale="115" zoomScaleNormal="100" zoomScaleSheetLayoutView="115" workbookViewId="0">
      <pane ySplit="4" topLeftCell="A14" activePane="bottomLeft" state="frozen"/>
      <selection pane="bottomLeft" activeCell="F5" sqref="F5:I90"/>
    </sheetView>
  </sheetViews>
  <sheetFormatPr defaultRowHeight="14.25"/>
  <cols>
    <col min="1" max="1" width="6.125" style="4" customWidth="1"/>
    <col min="2" max="2" width="12" style="4" customWidth="1"/>
    <col min="3" max="3" width="28.125" style="5" customWidth="1"/>
    <col min="4" max="4" width="37.125" style="5" customWidth="1"/>
    <col min="5" max="5" width="8.625" style="4" customWidth="1"/>
    <col min="6" max="6" width="5.875" style="5" customWidth="1"/>
    <col min="7" max="7" width="6.5" style="4" customWidth="1"/>
    <col min="8" max="8" width="6.375" style="5" customWidth="1"/>
    <col min="9" max="9" width="6" style="5" customWidth="1"/>
    <col min="10" max="10" width="20.25" style="4" customWidth="1"/>
    <col min="11" max="16384" width="9" style="4"/>
  </cols>
  <sheetData>
    <row r="1" spans="1:10" ht="22.5">
      <c r="A1" s="3" t="s">
        <v>76</v>
      </c>
    </row>
    <row r="2" spans="1:10" ht="28.5" customHeight="1">
      <c r="A2" s="17" t="s">
        <v>233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s="6" customFormat="1" ht="24" customHeight="1">
      <c r="A3" s="18" t="s">
        <v>111</v>
      </c>
      <c r="B3" s="20" t="s">
        <v>0</v>
      </c>
      <c r="C3" s="20" t="s">
        <v>82</v>
      </c>
      <c r="D3" s="20" t="s">
        <v>83</v>
      </c>
      <c r="E3" s="23" t="s">
        <v>89</v>
      </c>
      <c r="F3" s="23" t="s">
        <v>84</v>
      </c>
      <c r="G3" s="23"/>
      <c r="H3" s="23"/>
      <c r="I3" s="23"/>
      <c r="J3" s="20" t="s">
        <v>110</v>
      </c>
    </row>
    <row r="4" spans="1:10" s="6" customFormat="1" ht="24">
      <c r="A4" s="19"/>
      <c r="B4" s="21"/>
      <c r="C4" s="22"/>
      <c r="D4" s="22"/>
      <c r="E4" s="24"/>
      <c r="F4" s="2" t="s">
        <v>85</v>
      </c>
      <c r="G4" s="2" t="s">
        <v>86</v>
      </c>
      <c r="H4" s="1" t="s">
        <v>87</v>
      </c>
      <c r="I4" s="1" t="s">
        <v>88</v>
      </c>
      <c r="J4" s="22"/>
    </row>
    <row r="5" spans="1:10" s="10" customFormat="1" ht="42.75" customHeight="1">
      <c r="A5" s="16" t="s">
        <v>112</v>
      </c>
      <c r="B5" s="7" t="s">
        <v>78</v>
      </c>
      <c r="C5" s="11" t="s">
        <v>234</v>
      </c>
      <c r="D5" s="25" t="s">
        <v>235</v>
      </c>
      <c r="E5" s="8" t="s">
        <v>72</v>
      </c>
      <c r="F5" s="9">
        <v>30</v>
      </c>
      <c r="G5" s="9">
        <v>7.34</v>
      </c>
      <c r="H5" s="9">
        <f>F5-G5-I5</f>
        <v>22.66</v>
      </c>
      <c r="I5" s="9">
        <v>0</v>
      </c>
      <c r="J5" s="15" t="s">
        <v>198</v>
      </c>
    </row>
    <row r="6" spans="1:10" s="10" customFormat="1" ht="42" customHeight="1">
      <c r="A6" s="16" t="s">
        <v>113</v>
      </c>
      <c r="B6" s="7" t="s">
        <v>51</v>
      </c>
      <c r="C6" s="11" t="s">
        <v>236</v>
      </c>
      <c r="D6" s="25" t="s">
        <v>237</v>
      </c>
      <c r="E6" s="8" t="s">
        <v>72</v>
      </c>
      <c r="F6" s="9">
        <v>97</v>
      </c>
      <c r="G6" s="9">
        <v>7.34</v>
      </c>
      <c r="H6" s="9">
        <f t="shared" ref="H6:H69" si="0">F6-G6-I6</f>
        <v>89.66</v>
      </c>
      <c r="I6" s="9">
        <v>0</v>
      </c>
      <c r="J6" s="15" t="s">
        <v>199</v>
      </c>
    </row>
    <row r="7" spans="1:10" s="10" customFormat="1" ht="45" customHeight="1">
      <c r="A7" s="16" t="s">
        <v>114</v>
      </c>
      <c r="B7" s="7" t="s">
        <v>49</v>
      </c>
      <c r="C7" s="11" t="s">
        <v>238</v>
      </c>
      <c r="D7" s="25" t="s">
        <v>239</v>
      </c>
      <c r="E7" s="8" t="s">
        <v>72</v>
      </c>
      <c r="F7" s="9">
        <v>25</v>
      </c>
      <c r="G7" s="9">
        <v>7.34</v>
      </c>
      <c r="H7" s="9">
        <f t="shared" si="0"/>
        <v>0</v>
      </c>
      <c r="I7" s="9">
        <v>17.66</v>
      </c>
      <c r="J7" s="15" t="s">
        <v>199</v>
      </c>
    </row>
    <row r="8" spans="1:10" s="10" customFormat="1" ht="49.5" customHeight="1">
      <c r="A8" s="16" t="s">
        <v>115</v>
      </c>
      <c r="B8" s="7" t="s">
        <v>57</v>
      </c>
      <c r="C8" s="11" t="s">
        <v>240</v>
      </c>
      <c r="D8" s="25" t="s">
        <v>239</v>
      </c>
      <c r="E8" s="8" t="s">
        <v>72</v>
      </c>
      <c r="F8" s="9">
        <v>25</v>
      </c>
      <c r="G8" s="9">
        <v>7.34</v>
      </c>
      <c r="H8" s="9">
        <f t="shared" si="0"/>
        <v>0</v>
      </c>
      <c r="I8" s="9">
        <v>17.66</v>
      </c>
      <c r="J8" s="15" t="s">
        <v>200</v>
      </c>
    </row>
    <row r="9" spans="1:10" s="10" customFormat="1" ht="50.25" customHeight="1">
      <c r="A9" s="16" t="s">
        <v>116</v>
      </c>
      <c r="B9" s="7" t="s">
        <v>71</v>
      </c>
      <c r="C9" s="11" t="s">
        <v>241</v>
      </c>
      <c r="D9" s="25" t="s">
        <v>242</v>
      </c>
      <c r="E9" s="8" t="s">
        <v>72</v>
      </c>
      <c r="F9" s="9">
        <v>27</v>
      </c>
      <c r="G9" s="9">
        <v>7.34</v>
      </c>
      <c r="H9" s="9">
        <f t="shared" si="0"/>
        <v>0</v>
      </c>
      <c r="I9" s="9">
        <f>20.66-1</f>
        <v>19.66</v>
      </c>
      <c r="J9" s="15" t="s">
        <v>201</v>
      </c>
    </row>
    <row r="10" spans="1:10" s="10" customFormat="1" ht="45.75" customHeight="1">
      <c r="A10" s="16" t="s">
        <v>117</v>
      </c>
      <c r="B10" s="7" t="s">
        <v>58</v>
      </c>
      <c r="C10" s="11" t="s">
        <v>243</v>
      </c>
      <c r="D10" s="25" t="s">
        <v>244</v>
      </c>
      <c r="E10" s="8" t="s">
        <v>72</v>
      </c>
      <c r="F10" s="9">
        <v>40</v>
      </c>
      <c r="G10" s="9">
        <v>7.34</v>
      </c>
      <c r="H10" s="9">
        <f t="shared" si="0"/>
        <v>32.659999999999997</v>
      </c>
      <c r="I10" s="9">
        <v>0</v>
      </c>
      <c r="J10" s="15" t="s">
        <v>199</v>
      </c>
    </row>
    <row r="11" spans="1:10" s="10" customFormat="1" ht="43.5" customHeight="1">
      <c r="A11" s="16" t="s">
        <v>118</v>
      </c>
      <c r="B11" s="11" t="s">
        <v>80</v>
      </c>
      <c r="C11" s="12" t="s">
        <v>234</v>
      </c>
      <c r="D11" s="25" t="s">
        <v>245</v>
      </c>
      <c r="E11" s="8" t="s">
        <v>72</v>
      </c>
      <c r="F11" s="9">
        <v>30</v>
      </c>
      <c r="G11" s="9">
        <v>7.34</v>
      </c>
      <c r="H11" s="9">
        <f t="shared" si="0"/>
        <v>0</v>
      </c>
      <c r="I11" s="9">
        <v>22.66</v>
      </c>
      <c r="J11" s="15" t="s">
        <v>199</v>
      </c>
    </row>
    <row r="12" spans="1:10" s="13" customFormat="1" ht="68.25" customHeight="1">
      <c r="A12" s="16" t="s">
        <v>119</v>
      </c>
      <c r="B12" s="7" t="s">
        <v>105</v>
      </c>
      <c r="C12" s="12" t="s">
        <v>246</v>
      </c>
      <c r="D12" s="25" t="s">
        <v>247</v>
      </c>
      <c r="E12" s="8" t="s">
        <v>72</v>
      </c>
      <c r="F12" s="9">
        <v>7.34</v>
      </c>
      <c r="G12" s="9">
        <v>7.34</v>
      </c>
      <c r="H12" s="9">
        <f t="shared" si="0"/>
        <v>0</v>
      </c>
      <c r="I12" s="9">
        <v>0</v>
      </c>
      <c r="J12" s="15" t="s">
        <v>199</v>
      </c>
    </row>
    <row r="13" spans="1:10" s="13" customFormat="1" ht="60.75" customHeight="1">
      <c r="A13" s="16" t="s">
        <v>120</v>
      </c>
      <c r="B13" s="7" t="s">
        <v>104</v>
      </c>
      <c r="C13" s="12" t="s">
        <v>248</v>
      </c>
      <c r="D13" s="25" t="s">
        <v>249</v>
      </c>
      <c r="E13" s="8" t="s">
        <v>72</v>
      </c>
      <c r="F13" s="9">
        <v>57</v>
      </c>
      <c r="G13" s="9">
        <v>7.34</v>
      </c>
      <c r="H13" s="9">
        <f t="shared" si="0"/>
        <v>49.66</v>
      </c>
      <c r="I13" s="9">
        <v>0</v>
      </c>
      <c r="J13" s="15" t="s">
        <v>199</v>
      </c>
    </row>
    <row r="14" spans="1:10" s="13" customFormat="1" ht="53.25" customHeight="1">
      <c r="A14" s="16" t="s">
        <v>121</v>
      </c>
      <c r="B14" s="7" t="s">
        <v>81</v>
      </c>
      <c r="C14" s="12" t="s">
        <v>250</v>
      </c>
      <c r="D14" s="25" t="s">
        <v>9</v>
      </c>
      <c r="E14" s="8" t="s">
        <v>72</v>
      </c>
      <c r="F14" s="9">
        <v>97</v>
      </c>
      <c r="G14" s="9">
        <v>7.34</v>
      </c>
      <c r="H14" s="9">
        <f t="shared" si="0"/>
        <v>89.66</v>
      </c>
      <c r="I14" s="9">
        <v>0</v>
      </c>
      <c r="J14" s="15" t="s">
        <v>199</v>
      </c>
    </row>
    <row r="15" spans="1:10" s="13" customFormat="1" ht="45.75" customHeight="1">
      <c r="A15" s="16" t="s">
        <v>122</v>
      </c>
      <c r="B15" s="7" t="s">
        <v>52</v>
      </c>
      <c r="C15" s="12" t="s">
        <v>251</v>
      </c>
      <c r="D15" s="25" t="s">
        <v>11</v>
      </c>
      <c r="E15" s="8" t="s">
        <v>72</v>
      </c>
      <c r="F15" s="9">
        <v>40</v>
      </c>
      <c r="G15" s="9">
        <v>7.34</v>
      </c>
      <c r="H15" s="9">
        <f t="shared" si="0"/>
        <v>32.659999999999997</v>
      </c>
      <c r="I15" s="9">
        <v>0</v>
      </c>
      <c r="J15" s="15" t="s">
        <v>202</v>
      </c>
    </row>
    <row r="16" spans="1:10" s="13" customFormat="1" ht="68.25" customHeight="1">
      <c r="A16" s="16" t="s">
        <v>123</v>
      </c>
      <c r="B16" s="7" t="s">
        <v>53</v>
      </c>
      <c r="C16" s="12" t="s">
        <v>252</v>
      </c>
      <c r="D16" s="25" t="s">
        <v>13</v>
      </c>
      <c r="E16" s="8" t="s">
        <v>72</v>
      </c>
      <c r="F16" s="9">
        <v>37</v>
      </c>
      <c r="G16" s="9">
        <v>7.34</v>
      </c>
      <c r="H16" s="9">
        <f t="shared" si="0"/>
        <v>29.66</v>
      </c>
      <c r="I16" s="9">
        <v>0</v>
      </c>
      <c r="J16" s="15" t="s">
        <v>203</v>
      </c>
    </row>
    <row r="17" spans="1:10" s="13" customFormat="1" ht="39.75" customHeight="1">
      <c r="A17" s="16" t="s">
        <v>124</v>
      </c>
      <c r="B17" s="7" t="s">
        <v>103</v>
      </c>
      <c r="C17" s="12" t="s">
        <v>253</v>
      </c>
      <c r="D17" s="26" t="s">
        <v>18</v>
      </c>
      <c r="E17" s="8" t="s">
        <v>72</v>
      </c>
      <c r="F17" s="9">
        <v>15</v>
      </c>
      <c r="G17" s="9">
        <v>7.34</v>
      </c>
      <c r="H17" s="9">
        <f t="shared" si="0"/>
        <v>7.66</v>
      </c>
      <c r="I17" s="9">
        <v>0</v>
      </c>
      <c r="J17" s="15" t="s">
        <v>204</v>
      </c>
    </row>
    <row r="18" spans="1:10" s="13" customFormat="1" ht="55.5" customHeight="1">
      <c r="A18" s="16" t="s">
        <v>125</v>
      </c>
      <c r="B18" s="7" t="s">
        <v>54</v>
      </c>
      <c r="C18" s="12" t="s">
        <v>254</v>
      </c>
      <c r="D18" s="25" t="s">
        <v>5</v>
      </c>
      <c r="E18" s="8" t="s">
        <v>72</v>
      </c>
      <c r="F18" s="9">
        <v>50</v>
      </c>
      <c r="G18" s="9">
        <v>7.34</v>
      </c>
      <c r="H18" s="9">
        <f t="shared" si="0"/>
        <v>42.66</v>
      </c>
      <c r="I18" s="9">
        <v>0</v>
      </c>
      <c r="J18" s="15" t="s">
        <v>205</v>
      </c>
    </row>
    <row r="19" spans="1:10" s="13" customFormat="1" ht="39.75" customHeight="1">
      <c r="A19" s="16" t="s">
        <v>126</v>
      </c>
      <c r="B19" s="7" t="s">
        <v>50</v>
      </c>
      <c r="C19" s="12" t="s">
        <v>255</v>
      </c>
      <c r="D19" s="25" t="s">
        <v>6</v>
      </c>
      <c r="E19" s="8" t="s">
        <v>72</v>
      </c>
      <c r="F19" s="9">
        <v>20</v>
      </c>
      <c r="G19" s="9">
        <v>7.34</v>
      </c>
      <c r="H19" s="9">
        <f t="shared" si="0"/>
        <v>12.66</v>
      </c>
      <c r="I19" s="9">
        <v>0</v>
      </c>
      <c r="J19" s="15" t="s">
        <v>206</v>
      </c>
    </row>
    <row r="20" spans="1:10" s="13" customFormat="1" ht="46.5" customHeight="1">
      <c r="A20" s="16" t="s">
        <v>127</v>
      </c>
      <c r="B20" s="7" t="s">
        <v>55</v>
      </c>
      <c r="C20" s="12" t="s">
        <v>256</v>
      </c>
      <c r="D20" s="25" t="s">
        <v>7</v>
      </c>
      <c r="E20" s="8" t="s">
        <v>72</v>
      </c>
      <c r="F20" s="9">
        <v>27</v>
      </c>
      <c r="G20" s="9">
        <v>7.34</v>
      </c>
      <c r="H20" s="9">
        <f t="shared" si="0"/>
        <v>19.66</v>
      </c>
      <c r="I20" s="9">
        <v>0</v>
      </c>
      <c r="J20" s="15" t="s">
        <v>199</v>
      </c>
    </row>
    <row r="21" spans="1:10" s="13" customFormat="1" ht="42.75" customHeight="1">
      <c r="A21" s="16" t="s">
        <v>128</v>
      </c>
      <c r="B21" s="7" t="s">
        <v>56</v>
      </c>
      <c r="C21" s="12" t="s">
        <v>257</v>
      </c>
      <c r="D21" s="25" t="s">
        <v>16</v>
      </c>
      <c r="E21" s="8" t="s">
        <v>72</v>
      </c>
      <c r="F21" s="9">
        <v>15</v>
      </c>
      <c r="G21" s="9">
        <v>7.34</v>
      </c>
      <c r="H21" s="9">
        <f t="shared" si="0"/>
        <v>7.66</v>
      </c>
      <c r="I21" s="9">
        <v>0</v>
      </c>
      <c r="J21" s="15" t="s">
        <v>199</v>
      </c>
    </row>
    <row r="22" spans="1:10" s="13" customFormat="1" ht="44.25" customHeight="1">
      <c r="A22" s="16" t="s">
        <v>129</v>
      </c>
      <c r="B22" s="7" t="s">
        <v>22</v>
      </c>
      <c r="C22" s="12" t="s">
        <v>258</v>
      </c>
      <c r="D22" s="25" t="s">
        <v>259</v>
      </c>
      <c r="E22" s="8" t="s">
        <v>72</v>
      </c>
      <c r="F22" s="9">
        <v>67</v>
      </c>
      <c r="G22" s="9">
        <v>7.34</v>
      </c>
      <c r="H22" s="9">
        <f t="shared" si="0"/>
        <v>19.659999999999997</v>
      </c>
      <c r="I22" s="9">
        <v>40</v>
      </c>
      <c r="J22" s="15" t="s">
        <v>199</v>
      </c>
    </row>
    <row r="23" spans="1:10" s="13" customFormat="1" ht="45.75" customHeight="1">
      <c r="A23" s="16" t="s">
        <v>130</v>
      </c>
      <c r="B23" s="7" t="s">
        <v>24</v>
      </c>
      <c r="C23" s="12" t="s">
        <v>260</v>
      </c>
      <c r="D23" s="25" t="s">
        <v>261</v>
      </c>
      <c r="E23" s="8" t="s">
        <v>72</v>
      </c>
      <c r="F23" s="9">
        <v>40</v>
      </c>
      <c r="G23" s="9">
        <v>7.34</v>
      </c>
      <c r="H23" s="9">
        <f t="shared" si="0"/>
        <v>32.659999999999997</v>
      </c>
      <c r="I23" s="9">
        <v>0</v>
      </c>
      <c r="J23" s="15" t="s">
        <v>199</v>
      </c>
    </row>
    <row r="24" spans="1:10" s="13" customFormat="1" ht="42" customHeight="1">
      <c r="A24" s="16" t="s">
        <v>131</v>
      </c>
      <c r="B24" s="7" t="s">
        <v>25</v>
      </c>
      <c r="C24" s="12" t="s">
        <v>262</v>
      </c>
      <c r="D24" s="27" t="s">
        <v>263</v>
      </c>
      <c r="E24" s="8" t="s">
        <v>72</v>
      </c>
      <c r="F24" s="9">
        <v>15</v>
      </c>
      <c r="G24" s="9">
        <v>7.34</v>
      </c>
      <c r="H24" s="9">
        <f t="shared" si="0"/>
        <v>7.66</v>
      </c>
      <c r="I24" s="9">
        <v>0</v>
      </c>
      <c r="J24" s="15" t="s">
        <v>199</v>
      </c>
    </row>
    <row r="25" spans="1:10" s="13" customFormat="1" ht="46.5" customHeight="1">
      <c r="A25" s="16" t="s">
        <v>132</v>
      </c>
      <c r="B25" s="7" t="s">
        <v>59</v>
      </c>
      <c r="C25" s="12" t="s">
        <v>264</v>
      </c>
      <c r="D25" s="25" t="s">
        <v>265</v>
      </c>
      <c r="E25" s="8" t="s">
        <v>72</v>
      </c>
      <c r="F25" s="9">
        <v>60</v>
      </c>
      <c r="G25" s="9">
        <v>7.34</v>
      </c>
      <c r="H25" s="9">
        <f t="shared" si="0"/>
        <v>2.6599999999999966</v>
      </c>
      <c r="I25" s="9">
        <v>50</v>
      </c>
      <c r="J25" s="15" t="s">
        <v>199</v>
      </c>
    </row>
    <row r="26" spans="1:10" s="13" customFormat="1" ht="43.5" customHeight="1">
      <c r="A26" s="16" t="s">
        <v>133</v>
      </c>
      <c r="B26" s="7" t="s">
        <v>26</v>
      </c>
      <c r="C26" s="12" t="s">
        <v>266</v>
      </c>
      <c r="D26" s="25" t="s">
        <v>267</v>
      </c>
      <c r="E26" s="8" t="s">
        <v>72</v>
      </c>
      <c r="F26" s="9">
        <v>30</v>
      </c>
      <c r="G26" s="9">
        <v>7.34</v>
      </c>
      <c r="H26" s="9">
        <f t="shared" si="0"/>
        <v>22.66</v>
      </c>
      <c r="I26" s="9">
        <v>0</v>
      </c>
      <c r="J26" s="15" t="s">
        <v>199</v>
      </c>
    </row>
    <row r="27" spans="1:10" s="13" customFormat="1" ht="45" customHeight="1">
      <c r="A27" s="16" t="s">
        <v>134</v>
      </c>
      <c r="B27" s="7" t="s">
        <v>79</v>
      </c>
      <c r="C27" s="12" t="s">
        <v>268</v>
      </c>
      <c r="D27" s="25" t="s">
        <v>269</v>
      </c>
      <c r="E27" s="8" t="s">
        <v>72</v>
      </c>
      <c r="F27" s="9">
        <v>20</v>
      </c>
      <c r="G27" s="9">
        <v>7.34</v>
      </c>
      <c r="H27" s="9">
        <f t="shared" si="0"/>
        <v>12.66</v>
      </c>
      <c r="I27" s="9">
        <v>0</v>
      </c>
      <c r="J27" s="15" t="s">
        <v>199</v>
      </c>
    </row>
    <row r="28" spans="1:10" s="13" customFormat="1" ht="40.5" customHeight="1">
      <c r="A28" s="16" t="s">
        <v>135</v>
      </c>
      <c r="B28" s="7" t="s">
        <v>60</v>
      </c>
      <c r="C28" s="11" t="s">
        <v>270</v>
      </c>
      <c r="D28" s="25" t="s">
        <v>271</v>
      </c>
      <c r="E28" s="8" t="s">
        <v>72</v>
      </c>
      <c r="F28" s="9">
        <v>30</v>
      </c>
      <c r="G28" s="9">
        <v>7.34</v>
      </c>
      <c r="H28" s="9">
        <f t="shared" si="0"/>
        <v>22.66</v>
      </c>
      <c r="I28" s="9">
        <v>0</v>
      </c>
      <c r="J28" s="15" t="s">
        <v>199</v>
      </c>
    </row>
    <row r="29" spans="1:10" s="13" customFormat="1" ht="47.25" customHeight="1">
      <c r="A29" s="16" t="s">
        <v>136</v>
      </c>
      <c r="B29" s="7" t="s">
        <v>61</v>
      </c>
      <c r="C29" s="12" t="s">
        <v>272</v>
      </c>
      <c r="D29" s="25" t="s">
        <v>273</v>
      </c>
      <c r="E29" s="8" t="s">
        <v>72</v>
      </c>
      <c r="F29" s="9">
        <v>50</v>
      </c>
      <c r="G29" s="9">
        <v>7.34</v>
      </c>
      <c r="H29" s="9">
        <f t="shared" si="0"/>
        <v>42.66</v>
      </c>
      <c r="I29" s="9">
        <v>0</v>
      </c>
      <c r="J29" s="15" t="s">
        <v>199</v>
      </c>
    </row>
    <row r="30" spans="1:10" s="13" customFormat="1" ht="48" customHeight="1">
      <c r="A30" s="16" t="s">
        <v>137</v>
      </c>
      <c r="B30" s="7" t="s">
        <v>14</v>
      </c>
      <c r="C30" s="12" t="s">
        <v>274</v>
      </c>
      <c r="D30" s="25" t="s">
        <v>275</v>
      </c>
      <c r="E30" s="8" t="s">
        <v>72</v>
      </c>
      <c r="F30" s="9">
        <v>93</v>
      </c>
      <c r="G30" s="9">
        <v>7.34</v>
      </c>
      <c r="H30" s="9">
        <f t="shared" si="0"/>
        <v>85.66</v>
      </c>
      <c r="I30" s="9">
        <v>0</v>
      </c>
      <c r="J30" s="15" t="s">
        <v>199</v>
      </c>
    </row>
    <row r="31" spans="1:10" s="13" customFormat="1" ht="50.25" customHeight="1">
      <c r="A31" s="16" t="s">
        <v>138</v>
      </c>
      <c r="B31" s="7" t="s">
        <v>48</v>
      </c>
      <c r="C31" s="12" t="s">
        <v>276</v>
      </c>
      <c r="D31" s="25" t="s">
        <v>277</v>
      </c>
      <c r="E31" s="8" t="s">
        <v>72</v>
      </c>
      <c r="F31" s="9">
        <v>25</v>
      </c>
      <c r="G31" s="9">
        <v>7.34</v>
      </c>
      <c r="H31" s="9">
        <f t="shared" si="0"/>
        <v>17.66</v>
      </c>
      <c r="I31" s="9">
        <v>0</v>
      </c>
      <c r="J31" s="15" t="s">
        <v>199</v>
      </c>
    </row>
    <row r="32" spans="1:10" s="13" customFormat="1" ht="45.75" customHeight="1">
      <c r="A32" s="16" t="s">
        <v>139</v>
      </c>
      <c r="B32" s="7" t="s">
        <v>108</v>
      </c>
      <c r="C32" s="12" t="s">
        <v>278</v>
      </c>
      <c r="D32" s="25" t="s">
        <v>279</v>
      </c>
      <c r="E32" s="8" t="s">
        <v>72</v>
      </c>
      <c r="F32" s="9">
        <v>30</v>
      </c>
      <c r="G32" s="9">
        <v>7.34</v>
      </c>
      <c r="H32" s="9">
        <f t="shared" si="0"/>
        <v>22.66</v>
      </c>
      <c r="I32" s="9">
        <v>0</v>
      </c>
      <c r="J32" s="15" t="s">
        <v>199</v>
      </c>
    </row>
    <row r="33" spans="1:10" s="13" customFormat="1" ht="45.75" customHeight="1">
      <c r="A33" s="16" t="s">
        <v>140</v>
      </c>
      <c r="B33" s="7" t="s">
        <v>62</v>
      </c>
      <c r="C33" s="12" t="s">
        <v>274</v>
      </c>
      <c r="D33" s="25" t="s">
        <v>280</v>
      </c>
      <c r="E33" s="8" t="s">
        <v>72</v>
      </c>
      <c r="F33" s="9">
        <v>32</v>
      </c>
      <c r="G33" s="9">
        <v>7.34</v>
      </c>
      <c r="H33" s="9">
        <f t="shared" si="0"/>
        <v>24.66</v>
      </c>
      <c r="I33" s="9">
        <v>0</v>
      </c>
      <c r="J33" s="15" t="s">
        <v>199</v>
      </c>
    </row>
    <row r="34" spans="1:10" s="13" customFormat="1" ht="60" customHeight="1">
      <c r="A34" s="16" t="s">
        <v>141</v>
      </c>
      <c r="B34" s="7" t="s">
        <v>15</v>
      </c>
      <c r="C34" s="12" t="s">
        <v>281</v>
      </c>
      <c r="D34" s="25" t="s">
        <v>282</v>
      </c>
      <c r="E34" s="8" t="s">
        <v>72</v>
      </c>
      <c r="F34" s="9">
        <v>42</v>
      </c>
      <c r="G34" s="9">
        <v>7.34</v>
      </c>
      <c r="H34" s="9">
        <f t="shared" si="0"/>
        <v>34.659999999999997</v>
      </c>
      <c r="I34" s="9">
        <v>0</v>
      </c>
      <c r="J34" s="15" t="s">
        <v>199</v>
      </c>
    </row>
    <row r="35" spans="1:10" s="13" customFormat="1" ht="89.25" customHeight="1">
      <c r="A35" s="16" t="s">
        <v>142</v>
      </c>
      <c r="B35" s="7" t="s">
        <v>19</v>
      </c>
      <c r="C35" s="12" t="s">
        <v>283</v>
      </c>
      <c r="D35" s="25" t="s">
        <v>284</v>
      </c>
      <c r="E35" s="8" t="s">
        <v>72</v>
      </c>
      <c r="F35" s="9">
        <v>30</v>
      </c>
      <c r="G35" s="9">
        <v>7.34</v>
      </c>
      <c r="H35" s="9">
        <f t="shared" si="0"/>
        <v>22.66</v>
      </c>
      <c r="I35" s="9">
        <v>0</v>
      </c>
      <c r="J35" s="15" t="s">
        <v>207</v>
      </c>
    </row>
    <row r="36" spans="1:10" s="13" customFormat="1" ht="45" customHeight="1">
      <c r="A36" s="16" t="s">
        <v>143</v>
      </c>
      <c r="B36" s="7" t="s">
        <v>20</v>
      </c>
      <c r="C36" s="12" t="s">
        <v>285</v>
      </c>
      <c r="D36" s="25" t="s">
        <v>286</v>
      </c>
      <c r="E36" s="8" t="s">
        <v>72</v>
      </c>
      <c r="F36" s="9">
        <v>14</v>
      </c>
      <c r="G36" s="9">
        <v>7.34</v>
      </c>
      <c r="H36" s="9">
        <f t="shared" si="0"/>
        <v>6.66</v>
      </c>
      <c r="I36" s="9">
        <v>0</v>
      </c>
      <c r="J36" s="15" t="s">
        <v>208</v>
      </c>
    </row>
    <row r="37" spans="1:10" s="13" customFormat="1" ht="53.25" customHeight="1">
      <c r="A37" s="16" t="s">
        <v>144</v>
      </c>
      <c r="B37" s="7" t="s">
        <v>21</v>
      </c>
      <c r="C37" s="12" t="s">
        <v>287</v>
      </c>
      <c r="D37" s="25" t="s">
        <v>288</v>
      </c>
      <c r="E37" s="8" t="s">
        <v>72</v>
      </c>
      <c r="F37" s="9">
        <v>8.4700000000000006</v>
      </c>
      <c r="G37" s="9">
        <v>7.34</v>
      </c>
      <c r="H37" s="9">
        <f t="shared" si="0"/>
        <v>1.1300000000000008</v>
      </c>
      <c r="I37" s="9">
        <v>0</v>
      </c>
      <c r="J37" s="15" t="s">
        <v>209</v>
      </c>
    </row>
    <row r="38" spans="1:10" s="13" customFormat="1" ht="45" customHeight="1">
      <c r="A38" s="16" t="s">
        <v>145</v>
      </c>
      <c r="B38" s="7" t="s">
        <v>91</v>
      </c>
      <c r="C38" s="12" t="s">
        <v>289</v>
      </c>
      <c r="D38" s="25" t="s">
        <v>290</v>
      </c>
      <c r="E38" s="8" t="s">
        <v>72</v>
      </c>
      <c r="F38" s="9">
        <v>16</v>
      </c>
      <c r="G38" s="9">
        <v>7.34</v>
      </c>
      <c r="H38" s="9">
        <f t="shared" si="0"/>
        <v>8.66</v>
      </c>
      <c r="I38" s="9">
        <v>0</v>
      </c>
      <c r="J38" s="15" t="s">
        <v>199</v>
      </c>
    </row>
    <row r="39" spans="1:10" s="13" customFormat="1" ht="59.25" customHeight="1">
      <c r="A39" s="16" t="s">
        <v>146</v>
      </c>
      <c r="B39" s="7" t="s">
        <v>64</v>
      </c>
      <c r="C39" s="12" t="s">
        <v>291</v>
      </c>
      <c r="D39" s="25" t="s">
        <v>292</v>
      </c>
      <c r="E39" s="8" t="s">
        <v>72</v>
      </c>
      <c r="F39" s="9">
        <v>15</v>
      </c>
      <c r="G39" s="9">
        <v>7.34</v>
      </c>
      <c r="H39" s="9">
        <f t="shared" si="0"/>
        <v>7.66</v>
      </c>
      <c r="I39" s="9">
        <v>0</v>
      </c>
      <c r="J39" s="15" t="s">
        <v>210</v>
      </c>
    </row>
    <row r="40" spans="1:10" s="13" customFormat="1" ht="71.25" customHeight="1">
      <c r="A40" s="16" t="s">
        <v>147</v>
      </c>
      <c r="B40" s="7" t="s">
        <v>65</v>
      </c>
      <c r="C40" s="12" t="s">
        <v>293</v>
      </c>
      <c r="D40" s="25" t="s">
        <v>294</v>
      </c>
      <c r="E40" s="8" t="s">
        <v>72</v>
      </c>
      <c r="F40" s="9">
        <v>10</v>
      </c>
      <c r="G40" s="9">
        <v>7.34</v>
      </c>
      <c r="H40" s="9">
        <f t="shared" si="0"/>
        <v>2.66</v>
      </c>
      <c r="I40" s="9">
        <v>0</v>
      </c>
      <c r="J40" s="15" t="s">
        <v>211</v>
      </c>
    </row>
    <row r="41" spans="1:10" s="13" customFormat="1" ht="48" customHeight="1">
      <c r="A41" s="16" t="s">
        <v>148</v>
      </c>
      <c r="B41" s="7" t="s">
        <v>67</v>
      </c>
      <c r="C41" s="12" t="s">
        <v>295</v>
      </c>
      <c r="D41" s="25" t="s">
        <v>296</v>
      </c>
      <c r="E41" s="8" t="s">
        <v>72</v>
      </c>
      <c r="F41" s="9">
        <v>37</v>
      </c>
      <c r="G41" s="9">
        <v>7.34</v>
      </c>
      <c r="H41" s="9">
        <f t="shared" si="0"/>
        <v>0</v>
      </c>
      <c r="I41" s="9">
        <f>30-0.34</f>
        <v>29.66</v>
      </c>
      <c r="J41" s="15" t="s">
        <v>199</v>
      </c>
    </row>
    <row r="42" spans="1:10" s="13" customFormat="1" ht="60" customHeight="1">
      <c r="A42" s="16" t="s">
        <v>149</v>
      </c>
      <c r="B42" s="7" t="s">
        <v>10</v>
      </c>
      <c r="C42" s="12" t="s">
        <v>297</v>
      </c>
      <c r="D42" s="25" t="s">
        <v>298</v>
      </c>
      <c r="E42" s="8" t="s">
        <v>72</v>
      </c>
      <c r="F42" s="9">
        <v>57</v>
      </c>
      <c r="G42" s="9">
        <v>7.34</v>
      </c>
      <c r="H42" s="9">
        <f t="shared" si="0"/>
        <v>19.659999999999997</v>
      </c>
      <c r="I42" s="9">
        <v>30</v>
      </c>
      <c r="J42" s="15" t="s">
        <v>199</v>
      </c>
    </row>
    <row r="43" spans="1:10" s="13" customFormat="1" ht="69" customHeight="1">
      <c r="A43" s="16" t="s">
        <v>150</v>
      </c>
      <c r="B43" s="7" t="s">
        <v>68</v>
      </c>
      <c r="C43" s="12" t="s">
        <v>299</v>
      </c>
      <c r="D43" s="25" t="s">
        <v>300</v>
      </c>
      <c r="E43" s="8" t="s">
        <v>72</v>
      </c>
      <c r="F43" s="14">
        <v>107</v>
      </c>
      <c r="G43" s="9">
        <v>7.34</v>
      </c>
      <c r="H43" s="9">
        <f t="shared" si="0"/>
        <v>0</v>
      </c>
      <c r="I43" s="9">
        <f>100-0.34</f>
        <v>99.66</v>
      </c>
      <c r="J43" s="15" t="s">
        <v>212</v>
      </c>
    </row>
    <row r="44" spans="1:10" s="13" customFormat="1" ht="40.5" customHeight="1">
      <c r="A44" s="16" t="s">
        <v>151</v>
      </c>
      <c r="B44" s="7" t="s">
        <v>69</v>
      </c>
      <c r="C44" s="12" t="s">
        <v>301</v>
      </c>
      <c r="D44" s="25" t="s">
        <v>302</v>
      </c>
      <c r="E44" s="8" t="s">
        <v>72</v>
      </c>
      <c r="F44" s="9">
        <v>37</v>
      </c>
      <c r="G44" s="9">
        <v>7.34</v>
      </c>
      <c r="H44" s="9">
        <f t="shared" si="0"/>
        <v>0</v>
      </c>
      <c r="I44" s="9">
        <f>30-0.34</f>
        <v>29.66</v>
      </c>
      <c r="J44" s="15" t="s">
        <v>199</v>
      </c>
    </row>
    <row r="45" spans="1:10" s="13" customFormat="1" ht="72" customHeight="1">
      <c r="A45" s="16" t="s">
        <v>152</v>
      </c>
      <c r="B45" s="7" t="s">
        <v>12</v>
      </c>
      <c r="C45" s="12" t="s">
        <v>251</v>
      </c>
      <c r="D45" s="25" t="s">
        <v>303</v>
      </c>
      <c r="E45" s="8" t="s">
        <v>72</v>
      </c>
      <c r="F45" s="9">
        <v>60</v>
      </c>
      <c r="G45" s="9">
        <v>7.34</v>
      </c>
      <c r="H45" s="9">
        <f t="shared" si="0"/>
        <v>22.659999999999997</v>
      </c>
      <c r="I45" s="9">
        <v>30</v>
      </c>
      <c r="J45" s="15" t="s">
        <v>213</v>
      </c>
    </row>
    <row r="46" spans="1:10" s="13" customFormat="1" ht="45.75" customHeight="1">
      <c r="A46" s="16" t="s">
        <v>153</v>
      </c>
      <c r="B46" s="7" t="s">
        <v>92</v>
      </c>
      <c r="C46" s="12" t="s">
        <v>304</v>
      </c>
      <c r="D46" s="25" t="s">
        <v>305</v>
      </c>
      <c r="E46" s="8" t="s">
        <v>72</v>
      </c>
      <c r="F46" s="9">
        <v>49.21</v>
      </c>
      <c r="G46" s="9">
        <v>7.34</v>
      </c>
      <c r="H46" s="9">
        <f t="shared" si="0"/>
        <v>41.870000000000005</v>
      </c>
      <c r="I46" s="9">
        <v>0</v>
      </c>
      <c r="J46" s="15" t="s">
        <v>199</v>
      </c>
    </row>
    <row r="47" spans="1:10" s="13" customFormat="1" ht="48.75" customHeight="1">
      <c r="A47" s="16" t="s">
        <v>154</v>
      </c>
      <c r="B47" s="7" t="s">
        <v>17</v>
      </c>
      <c r="C47" s="12" t="s">
        <v>306</v>
      </c>
      <c r="D47" s="25" t="s">
        <v>307</v>
      </c>
      <c r="E47" s="8" t="s">
        <v>72</v>
      </c>
      <c r="F47" s="9">
        <v>20</v>
      </c>
      <c r="G47" s="9">
        <v>7.34</v>
      </c>
      <c r="H47" s="9">
        <f t="shared" si="0"/>
        <v>12.66</v>
      </c>
      <c r="I47" s="9">
        <v>0</v>
      </c>
      <c r="J47" s="15" t="s">
        <v>199</v>
      </c>
    </row>
    <row r="48" spans="1:10" s="13" customFormat="1" ht="42" customHeight="1">
      <c r="A48" s="16" t="s">
        <v>155</v>
      </c>
      <c r="B48" s="7" t="s">
        <v>23</v>
      </c>
      <c r="C48" s="12" t="s">
        <v>308</v>
      </c>
      <c r="D48" s="25" t="s">
        <v>309</v>
      </c>
      <c r="E48" s="8" t="s">
        <v>72</v>
      </c>
      <c r="F48" s="9">
        <f>G48+H48</f>
        <v>225.84</v>
      </c>
      <c r="G48" s="9">
        <v>7.34</v>
      </c>
      <c r="H48" s="9">
        <v>218.5</v>
      </c>
      <c r="I48" s="9">
        <v>0</v>
      </c>
      <c r="J48" s="15" t="s">
        <v>199</v>
      </c>
    </row>
    <row r="49" spans="1:10" s="13" customFormat="1" ht="45" customHeight="1">
      <c r="A49" s="16" t="s">
        <v>156</v>
      </c>
      <c r="B49" s="7" t="s">
        <v>93</v>
      </c>
      <c r="C49" s="12" t="s">
        <v>310</v>
      </c>
      <c r="D49" s="25" t="s">
        <v>311</v>
      </c>
      <c r="E49" s="8" t="s">
        <v>72</v>
      </c>
      <c r="F49" s="9">
        <v>35</v>
      </c>
      <c r="G49" s="9">
        <v>7.34</v>
      </c>
      <c r="H49" s="9">
        <f t="shared" si="0"/>
        <v>27.66</v>
      </c>
      <c r="I49" s="9">
        <v>0</v>
      </c>
      <c r="J49" s="15" t="s">
        <v>199</v>
      </c>
    </row>
    <row r="50" spans="1:10" s="13" customFormat="1" ht="90.75" customHeight="1">
      <c r="A50" s="16" t="s">
        <v>157</v>
      </c>
      <c r="B50" s="7" t="s">
        <v>1</v>
      </c>
      <c r="C50" s="12" t="s">
        <v>312</v>
      </c>
      <c r="D50" s="25" t="s">
        <v>313</v>
      </c>
      <c r="E50" s="8" t="s">
        <v>72</v>
      </c>
      <c r="F50" s="9">
        <v>17</v>
      </c>
      <c r="G50" s="9">
        <v>7.34</v>
      </c>
      <c r="H50" s="9">
        <f t="shared" si="0"/>
        <v>9.66</v>
      </c>
      <c r="I50" s="9">
        <v>0</v>
      </c>
      <c r="J50" s="15" t="s">
        <v>214</v>
      </c>
    </row>
    <row r="51" spans="1:10" s="13" customFormat="1" ht="52.5" customHeight="1">
      <c r="A51" s="16" t="s">
        <v>158</v>
      </c>
      <c r="B51" s="7" t="s">
        <v>2</v>
      </c>
      <c r="C51" s="12" t="s">
        <v>314</v>
      </c>
      <c r="D51" s="25" t="s">
        <v>3</v>
      </c>
      <c r="E51" s="8" t="s">
        <v>72</v>
      </c>
      <c r="F51" s="9">
        <v>28</v>
      </c>
      <c r="G51" s="9">
        <v>7.34</v>
      </c>
      <c r="H51" s="9">
        <f t="shared" si="0"/>
        <v>20.66</v>
      </c>
      <c r="I51" s="9">
        <v>0</v>
      </c>
      <c r="J51" s="15" t="s">
        <v>215</v>
      </c>
    </row>
    <row r="52" spans="1:10" s="13" customFormat="1" ht="105" customHeight="1">
      <c r="A52" s="16" t="s">
        <v>159</v>
      </c>
      <c r="B52" s="7" t="s">
        <v>77</v>
      </c>
      <c r="C52" s="12" t="s">
        <v>315</v>
      </c>
      <c r="D52" s="25" t="s">
        <v>316</v>
      </c>
      <c r="E52" s="8" t="s">
        <v>72</v>
      </c>
      <c r="F52" s="9">
        <v>14</v>
      </c>
      <c r="G52" s="9">
        <v>7.34</v>
      </c>
      <c r="H52" s="9">
        <f t="shared" si="0"/>
        <v>6.66</v>
      </c>
      <c r="I52" s="9">
        <v>0</v>
      </c>
      <c r="J52" s="15" t="s">
        <v>216</v>
      </c>
    </row>
    <row r="53" spans="1:10" s="13" customFormat="1" ht="48" customHeight="1">
      <c r="A53" s="16" t="s">
        <v>160</v>
      </c>
      <c r="B53" s="7" t="s">
        <v>4</v>
      </c>
      <c r="C53" s="12" t="s">
        <v>315</v>
      </c>
      <c r="D53" s="25" t="s">
        <v>317</v>
      </c>
      <c r="E53" s="8" t="s">
        <v>72</v>
      </c>
      <c r="F53" s="9">
        <v>14</v>
      </c>
      <c r="G53" s="9">
        <v>7.34</v>
      </c>
      <c r="H53" s="9">
        <f t="shared" si="0"/>
        <v>6.66</v>
      </c>
      <c r="I53" s="9">
        <v>0</v>
      </c>
      <c r="J53" s="15" t="s">
        <v>217</v>
      </c>
    </row>
    <row r="54" spans="1:10" s="13" customFormat="1" ht="45.75" customHeight="1">
      <c r="A54" s="16" t="s">
        <v>161</v>
      </c>
      <c r="B54" s="7" t="s">
        <v>94</v>
      </c>
      <c r="C54" s="12" t="s">
        <v>318</v>
      </c>
      <c r="D54" s="25" t="s">
        <v>319</v>
      </c>
      <c r="E54" s="8" t="s">
        <v>72</v>
      </c>
      <c r="F54" s="9">
        <v>12</v>
      </c>
      <c r="G54" s="9">
        <v>7.34</v>
      </c>
      <c r="H54" s="9">
        <f t="shared" si="0"/>
        <v>4.66</v>
      </c>
      <c r="I54" s="9">
        <v>0</v>
      </c>
      <c r="J54" s="15" t="s">
        <v>199</v>
      </c>
    </row>
    <row r="55" spans="1:10" s="13" customFormat="1" ht="53.25" customHeight="1">
      <c r="A55" s="16" t="s">
        <v>162</v>
      </c>
      <c r="B55" s="7" t="s">
        <v>32</v>
      </c>
      <c r="C55" s="11" t="s">
        <v>320</v>
      </c>
      <c r="D55" s="25" t="s">
        <v>33</v>
      </c>
      <c r="E55" s="8" t="s">
        <v>72</v>
      </c>
      <c r="F55" s="9">
        <v>30</v>
      </c>
      <c r="G55" s="9">
        <v>4.8</v>
      </c>
      <c r="H55" s="9">
        <f t="shared" si="0"/>
        <v>25.2</v>
      </c>
      <c r="I55" s="9">
        <v>0</v>
      </c>
      <c r="J55" s="15" t="s">
        <v>222</v>
      </c>
    </row>
    <row r="56" spans="1:10" s="13" customFormat="1" ht="51.75" customHeight="1">
      <c r="A56" s="16" t="s">
        <v>163</v>
      </c>
      <c r="B56" s="7" t="s">
        <v>102</v>
      </c>
      <c r="C56" s="11" t="s">
        <v>321</v>
      </c>
      <c r="D56" s="25" t="s">
        <v>35</v>
      </c>
      <c r="E56" s="8" t="s">
        <v>72</v>
      </c>
      <c r="F56" s="9">
        <v>20</v>
      </c>
      <c r="G56" s="9">
        <v>4.8</v>
      </c>
      <c r="H56" s="9">
        <f t="shared" si="0"/>
        <v>15.2</v>
      </c>
      <c r="I56" s="9">
        <v>0</v>
      </c>
      <c r="J56" s="15" t="s">
        <v>218</v>
      </c>
    </row>
    <row r="57" spans="1:10" s="13" customFormat="1" ht="54" customHeight="1">
      <c r="A57" s="16" t="s">
        <v>164</v>
      </c>
      <c r="B57" s="7" t="s">
        <v>36</v>
      </c>
      <c r="C57" s="11" t="s">
        <v>322</v>
      </c>
      <c r="D57" s="25" t="s">
        <v>106</v>
      </c>
      <c r="E57" s="8" t="s">
        <v>72</v>
      </c>
      <c r="F57" s="9">
        <v>25</v>
      </c>
      <c r="G57" s="9">
        <v>4.8</v>
      </c>
      <c r="H57" s="9">
        <f t="shared" si="0"/>
        <v>20.2</v>
      </c>
      <c r="I57" s="9">
        <v>0</v>
      </c>
      <c r="J57" s="15" t="s">
        <v>222</v>
      </c>
    </row>
    <row r="58" spans="1:10" s="13" customFormat="1" ht="56.25" customHeight="1">
      <c r="A58" s="16" t="s">
        <v>165</v>
      </c>
      <c r="B58" s="7" t="s">
        <v>30</v>
      </c>
      <c r="C58" s="11" t="s">
        <v>323</v>
      </c>
      <c r="D58" s="25" t="s">
        <v>8</v>
      </c>
      <c r="E58" s="8" t="s">
        <v>72</v>
      </c>
      <c r="F58" s="9">
        <v>20</v>
      </c>
      <c r="G58" s="9">
        <v>4.8</v>
      </c>
      <c r="H58" s="9">
        <f t="shared" si="0"/>
        <v>15.2</v>
      </c>
      <c r="I58" s="9">
        <v>0</v>
      </c>
      <c r="J58" s="15" t="s">
        <v>222</v>
      </c>
    </row>
    <row r="59" spans="1:10" s="13" customFormat="1" ht="54" customHeight="1">
      <c r="A59" s="16" t="s">
        <v>166</v>
      </c>
      <c r="B59" s="7" t="s">
        <v>31</v>
      </c>
      <c r="C59" s="11" t="s">
        <v>324</v>
      </c>
      <c r="D59" s="25" t="s">
        <v>325</v>
      </c>
      <c r="E59" s="8" t="s">
        <v>72</v>
      </c>
      <c r="F59" s="9">
        <v>28</v>
      </c>
      <c r="G59" s="9">
        <v>4.8</v>
      </c>
      <c r="H59" s="9">
        <f t="shared" si="0"/>
        <v>23.2</v>
      </c>
      <c r="I59" s="9">
        <v>0</v>
      </c>
      <c r="J59" s="15" t="s">
        <v>222</v>
      </c>
    </row>
    <row r="60" spans="1:10" s="13" customFormat="1" ht="44.25" customHeight="1">
      <c r="A60" s="16" t="s">
        <v>167</v>
      </c>
      <c r="B60" s="7" t="s">
        <v>107</v>
      </c>
      <c r="C60" s="11" t="s">
        <v>326</v>
      </c>
      <c r="D60" s="25" t="s">
        <v>327</v>
      </c>
      <c r="E60" s="8" t="s">
        <v>72</v>
      </c>
      <c r="F60" s="9">
        <v>20</v>
      </c>
      <c r="G60" s="9">
        <v>4.8</v>
      </c>
      <c r="H60" s="9">
        <f t="shared" si="0"/>
        <v>15.2</v>
      </c>
      <c r="I60" s="9">
        <v>0</v>
      </c>
      <c r="J60" s="15" t="s">
        <v>219</v>
      </c>
    </row>
    <row r="61" spans="1:10" s="13" customFormat="1" ht="51" customHeight="1">
      <c r="A61" s="16" t="s">
        <v>168</v>
      </c>
      <c r="B61" s="7" t="s">
        <v>34</v>
      </c>
      <c r="C61" s="11" t="s">
        <v>328</v>
      </c>
      <c r="D61" s="25" t="s">
        <v>329</v>
      </c>
      <c r="E61" s="8" t="s">
        <v>72</v>
      </c>
      <c r="F61" s="9">
        <v>37</v>
      </c>
      <c r="G61" s="9">
        <v>4.8</v>
      </c>
      <c r="H61" s="9">
        <f t="shared" si="0"/>
        <v>0</v>
      </c>
      <c r="I61" s="9">
        <f>30+2.2</f>
        <v>32.200000000000003</v>
      </c>
      <c r="J61" s="15" t="s">
        <v>220</v>
      </c>
    </row>
    <row r="62" spans="1:10" s="10" customFormat="1" ht="59.25" customHeight="1">
      <c r="A62" s="16" t="s">
        <v>169</v>
      </c>
      <c r="B62" s="7" t="s">
        <v>98</v>
      </c>
      <c r="C62" s="11" t="s">
        <v>330</v>
      </c>
      <c r="D62" s="25" t="s">
        <v>331</v>
      </c>
      <c r="E62" s="8" t="s">
        <v>72</v>
      </c>
      <c r="F62" s="9">
        <v>30</v>
      </c>
      <c r="G62" s="9">
        <v>4.8</v>
      </c>
      <c r="H62" s="9">
        <f t="shared" si="0"/>
        <v>25.2</v>
      </c>
      <c r="I62" s="9">
        <v>0</v>
      </c>
      <c r="J62" s="15" t="s">
        <v>221</v>
      </c>
    </row>
    <row r="63" spans="1:10" s="13" customFormat="1" ht="51.75" customHeight="1">
      <c r="A63" s="16" t="s">
        <v>170</v>
      </c>
      <c r="B63" s="7" t="s">
        <v>47</v>
      </c>
      <c r="C63" s="11" t="s">
        <v>262</v>
      </c>
      <c r="D63" s="25" t="s">
        <v>332</v>
      </c>
      <c r="E63" s="8" t="s">
        <v>72</v>
      </c>
      <c r="F63" s="9">
        <v>15</v>
      </c>
      <c r="G63" s="9">
        <v>4.8</v>
      </c>
      <c r="H63" s="9">
        <f t="shared" si="0"/>
        <v>10.199999999999999</v>
      </c>
      <c r="I63" s="9">
        <v>0</v>
      </c>
      <c r="J63" s="15" t="s">
        <v>222</v>
      </c>
    </row>
    <row r="64" spans="1:10" s="13" customFormat="1" ht="59.25" customHeight="1">
      <c r="A64" s="16" t="s">
        <v>171</v>
      </c>
      <c r="B64" s="7" t="s">
        <v>74</v>
      </c>
      <c r="C64" s="11" t="s">
        <v>333</v>
      </c>
      <c r="D64" s="25" t="s">
        <v>334</v>
      </c>
      <c r="E64" s="8" t="s">
        <v>72</v>
      </c>
      <c r="F64" s="9">
        <v>15</v>
      </c>
      <c r="G64" s="9">
        <v>4.8</v>
      </c>
      <c r="H64" s="9">
        <f t="shared" si="0"/>
        <v>10.199999999999999</v>
      </c>
      <c r="I64" s="9">
        <v>0</v>
      </c>
      <c r="J64" s="15" t="s">
        <v>222</v>
      </c>
    </row>
    <row r="65" spans="1:10" s="13" customFormat="1" ht="54" customHeight="1">
      <c r="A65" s="16" t="s">
        <v>172</v>
      </c>
      <c r="B65" s="7" t="s">
        <v>75</v>
      </c>
      <c r="C65" s="11" t="s">
        <v>333</v>
      </c>
      <c r="D65" s="25" t="s">
        <v>334</v>
      </c>
      <c r="E65" s="8" t="s">
        <v>72</v>
      </c>
      <c r="F65" s="9">
        <v>15</v>
      </c>
      <c r="G65" s="9">
        <v>4.8</v>
      </c>
      <c r="H65" s="9">
        <f t="shared" si="0"/>
        <v>10.199999999999999</v>
      </c>
      <c r="I65" s="9">
        <v>0</v>
      </c>
      <c r="J65" s="15" t="s">
        <v>222</v>
      </c>
    </row>
    <row r="66" spans="1:10" s="13" customFormat="1" ht="51.75" customHeight="1">
      <c r="A66" s="16" t="s">
        <v>173</v>
      </c>
      <c r="B66" s="7" t="s">
        <v>42</v>
      </c>
      <c r="C66" s="11" t="s">
        <v>335</v>
      </c>
      <c r="D66" s="25" t="s">
        <v>336</v>
      </c>
      <c r="E66" s="8" t="s">
        <v>72</v>
      </c>
      <c r="F66" s="9">
        <v>28</v>
      </c>
      <c r="G66" s="9">
        <v>4.8</v>
      </c>
      <c r="H66" s="9">
        <f t="shared" si="0"/>
        <v>23.2</v>
      </c>
      <c r="I66" s="9">
        <v>0</v>
      </c>
      <c r="J66" s="15" t="s">
        <v>222</v>
      </c>
    </row>
    <row r="67" spans="1:10" s="13" customFormat="1" ht="65.25" customHeight="1">
      <c r="A67" s="16" t="s">
        <v>174</v>
      </c>
      <c r="B67" s="7" t="s">
        <v>43</v>
      </c>
      <c r="C67" s="11" t="s">
        <v>337</v>
      </c>
      <c r="D67" s="25" t="s">
        <v>338</v>
      </c>
      <c r="E67" s="8" t="s">
        <v>72</v>
      </c>
      <c r="F67" s="9">
        <v>37</v>
      </c>
      <c r="G67" s="9">
        <v>4.8</v>
      </c>
      <c r="H67" s="9">
        <f t="shared" si="0"/>
        <v>0</v>
      </c>
      <c r="I67" s="9">
        <f>0.2+30+2</f>
        <v>32.200000000000003</v>
      </c>
      <c r="J67" s="15" t="s">
        <v>222</v>
      </c>
    </row>
    <row r="68" spans="1:10" s="13" customFormat="1" ht="116.25" customHeight="1">
      <c r="A68" s="16" t="s">
        <v>175</v>
      </c>
      <c r="B68" s="7" t="s">
        <v>63</v>
      </c>
      <c r="C68" s="11" t="s">
        <v>339</v>
      </c>
      <c r="D68" s="25" t="s">
        <v>340</v>
      </c>
      <c r="E68" s="8" t="s">
        <v>72</v>
      </c>
      <c r="F68" s="9">
        <v>34.799999999999997</v>
      </c>
      <c r="G68" s="9">
        <v>4.8</v>
      </c>
      <c r="H68" s="9">
        <v>30</v>
      </c>
      <c r="I68" s="9">
        <v>0</v>
      </c>
      <c r="J68" s="15" t="s">
        <v>223</v>
      </c>
    </row>
    <row r="69" spans="1:10" s="13" customFormat="1" ht="55.5" customHeight="1">
      <c r="A69" s="16" t="s">
        <v>176</v>
      </c>
      <c r="B69" s="7" t="s">
        <v>101</v>
      </c>
      <c r="C69" s="11" t="s">
        <v>341</v>
      </c>
      <c r="D69" s="25" t="s">
        <v>342</v>
      </c>
      <c r="E69" s="8" t="s">
        <v>72</v>
      </c>
      <c r="F69" s="9">
        <v>6</v>
      </c>
      <c r="G69" s="9">
        <v>5</v>
      </c>
      <c r="H69" s="9">
        <f t="shared" si="0"/>
        <v>1</v>
      </c>
      <c r="I69" s="9">
        <v>0</v>
      </c>
      <c r="J69" s="15" t="s">
        <v>222</v>
      </c>
    </row>
    <row r="70" spans="1:10" s="13" customFormat="1" ht="66.75" customHeight="1">
      <c r="A70" s="16" t="s">
        <v>177</v>
      </c>
      <c r="B70" s="7" t="s">
        <v>100</v>
      </c>
      <c r="C70" s="11" t="s">
        <v>343</v>
      </c>
      <c r="D70" s="25" t="s">
        <v>344</v>
      </c>
      <c r="E70" s="8" t="s">
        <v>72</v>
      </c>
      <c r="F70" s="9">
        <v>12</v>
      </c>
      <c r="G70" s="9">
        <v>4.8</v>
      </c>
      <c r="H70" s="9">
        <f t="shared" ref="H70:H90" si="1">F70-G70-I70</f>
        <v>7.2</v>
      </c>
      <c r="I70" s="9">
        <v>0</v>
      </c>
      <c r="J70" s="15" t="s">
        <v>222</v>
      </c>
    </row>
    <row r="71" spans="1:10" s="13" customFormat="1" ht="50.25" customHeight="1">
      <c r="A71" s="16" t="s">
        <v>178</v>
      </c>
      <c r="B71" s="7" t="s">
        <v>109</v>
      </c>
      <c r="C71" s="11" t="s">
        <v>345</v>
      </c>
      <c r="D71" s="25" t="s">
        <v>346</v>
      </c>
      <c r="E71" s="8" t="s">
        <v>72</v>
      </c>
      <c r="F71" s="9">
        <v>11.8</v>
      </c>
      <c r="G71" s="9">
        <v>4.8</v>
      </c>
      <c r="H71" s="9">
        <f t="shared" si="1"/>
        <v>7.0000000000000009</v>
      </c>
      <c r="I71" s="9">
        <v>0</v>
      </c>
      <c r="J71" s="15" t="s">
        <v>222</v>
      </c>
    </row>
    <row r="72" spans="1:10" s="13" customFormat="1" ht="76.5" customHeight="1">
      <c r="A72" s="16" t="s">
        <v>179</v>
      </c>
      <c r="B72" s="7" t="s">
        <v>46</v>
      </c>
      <c r="C72" s="11" t="s">
        <v>347</v>
      </c>
      <c r="D72" s="25" t="s">
        <v>348</v>
      </c>
      <c r="E72" s="8" t="s">
        <v>72</v>
      </c>
      <c r="F72" s="9">
        <v>9.5</v>
      </c>
      <c r="G72" s="9">
        <v>4.8</v>
      </c>
      <c r="H72" s="9">
        <f t="shared" si="1"/>
        <v>4.7</v>
      </c>
      <c r="I72" s="9">
        <v>0</v>
      </c>
      <c r="J72" s="15" t="s">
        <v>222</v>
      </c>
    </row>
    <row r="73" spans="1:10" s="13" customFormat="1" ht="63" customHeight="1">
      <c r="A73" s="16" t="s">
        <v>180</v>
      </c>
      <c r="B73" s="7" t="s">
        <v>90</v>
      </c>
      <c r="C73" s="11" t="s">
        <v>349</v>
      </c>
      <c r="D73" s="25" t="s">
        <v>350</v>
      </c>
      <c r="E73" s="8" t="s">
        <v>72</v>
      </c>
      <c r="F73" s="9">
        <v>40</v>
      </c>
      <c r="G73" s="9">
        <v>4.8</v>
      </c>
      <c r="H73" s="9">
        <f t="shared" si="1"/>
        <v>35.200000000000003</v>
      </c>
      <c r="I73" s="9">
        <v>0</v>
      </c>
      <c r="J73" s="15" t="s">
        <v>222</v>
      </c>
    </row>
    <row r="74" spans="1:10" s="13" customFormat="1" ht="60" customHeight="1">
      <c r="A74" s="16" t="s">
        <v>181</v>
      </c>
      <c r="B74" s="7" t="s">
        <v>27</v>
      </c>
      <c r="C74" s="11" t="s">
        <v>351</v>
      </c>
      <c r="D74" s="25" t="s">
        <v>352</v>
      </c>
      <c r="E74" s="8" t="s">
        <v>72</v>
      </c>
      <c r="F74" s="14">
        <v>135</v>
      </c>
      <c r="G74" s="9">
        <v>4.8</v>
      </c>
      <c r="H74" s="9">
        <f t="shared" si="1"/>
        <v>0</v>
      </c>
      <c r="I74" s="9">
        <f>130+0.2</f>
        <v>130.19999999999999</v>
      </c>
      <c r="J74" s="15" t="s">
        <v>222</v>
      </c>
    </row>
    <row r="75" spans="1:10" s="13" customFormat="1" ht="55.5" customHeight="1">
      <c r="A75" s="16" t="s">
        <v>182</v>
      </c>
      <c r="B75" s="7" t="s">
        <v>28</v>
      </c>
      <c r="C75" s="11" t="s">
        <v>353</v>
      </c>
      <c r="D75" s="25" t="s">
        <v>354</v>
      </c>
      <c r="E75" s="8" t="s">
        <v>72</v>
      </c>
      <c r="F75" s="9">
        <v>200</v>
      </c>
      <c r="G75" s="9">
        <v>4.8</v>
      </c>
      <c r="H75" s="9">
        <f t="shared" si="1"/>
        <v>195.2</v>
      </c>
      <c r="I75" s="9">
        <v>0</v>
      </c>
      <c r="J75" s="15" t="s">
        <v>222</v>
      </c>
    </row>
    <row r="76" spans="1:10" s="13" customFormat="1" ht="61.5" customHeight="1">
      <c r="A76" s="16" t="s">
        <v>183</v>
      </c>
      <c r="B76" s="7" t="s">
        <v>29</v>
      </c>
      <c r="C76" s="11" t="s">
        <v>355</v>
      </c>
      <c r="D76" s="25" t="s">
        <v>356</v>
      </c>
      <c r="E76" s="8" t="s">
        <v>72</v>
      </c>
      <c r="F76" s="9">
        <v>30</v>
      </c>
      <c r="G76" s="9">
        <v>4.8</v>
      </c>
      <c r="H76" s="9">
        <f t="shared" si="1"/>
        <v>25.2</v>
      </c>
      <c r="I76" s="9">
        <v>0</v>
      </c>
      <c r="J76" s="15" t="s">
        <v>222</v>
      </c>
    </row>
    <row r="77" spans="1:10" s="13" customFormat="1" ht="51" customHeight="1">
      <c r="A77" s="16" t="s">
        <v>184</v>
      </c>
      <c r="B77" s="7" t="s">
        <v>99</v>
      </c>
      <c r="C77" s="11" t="s">
        <v>357</v>
      </c>
      <c r="D77" s="25" t="s">
        <v>358</v>
      </c>
      <c r="E77" s="8" t="s">
        <v>72</v>
      </c>
      <c r="F77" s="9">
        <v>24</v>
      </c>
      <c r="G77" s="9">
        <v>4.8</v>
      </c>
      <c r="H77" s="9">
        <f t="shared" si="1"/>
        <v>19.2</v>
      </c>
      <c r="I77" s="9">
        <v>0</v>
      </c>
      <c r="J77" s="15" t="s">
        <v>222</v>
      </c>
    </row>
    <row r="78" spans="1:10" s="13" customFormat="1" ht="51.75" customHeight="1">
      <c r="A78" s="16" t="s">
        <v>185</v>
      </c>
      <c r="B78" s="7" t="s">
        <v>41</v>
      </c>
      <c r="C78" s="11" t="s">
        <v>359</v>
      </c>
      <c r="D78" s="25" t="s">
        <v>360</v>
      </c>
      <c r="E78" s="8" t="s">
        <v>72</v>
      </c>
      <c r="F78" s="9">
        <v>87</v>
      </c>
      <c r="G78" s="9">
        <v>4.8</v>
      </c>
      <c r="H78" s="9">
        <f t="shared" si="1"/>
        <v>82.2</v>
      </c>
      <c r="I78" s="9">
        <v>0</v>
      </c>
      <c r="J78" s="15" t="s">
        <v>222</v>
      </c>
    </row>
    <row r="79" spans="1:10" s="13" customFormat="1" ht="74.25" customHeight="1">
      <c r="A79" s="16" t="s">
        <v>186</v>
      </c>
      <c r="B79" s="7" t="s">
        <v>44</v>
      </c>
      <c r="C79" s="11" t="s">
        <v>361</v>
      </c>
      <c r="D79" s="25" t="s">
        <v>362</v>
      </c>
      <c r="E79" s="8" t="s">
        <v>72</v>
      </c>
      <c r="F79" s="9">
        <v>205</v>
      </c>
      <c r="G79" s="9">
        <v>4.8</v>
      </c>
      <c r="H79" s="9">
        <f t="shared" si="1"/>
        <v>200.2</v>
      </c>
      <c r="I79" s="9">
        <v>0</v>
      </c>
      <c r="J79" s="15" t="s">
        <v>222</v>
      </c>
    </row>
    <row r="80" spans="1:10" s="13" customFormat="1" ht="81" customHeight="1">
      <c r="A80" s="16" t="s">
        <v>187</v>
      </c>
      <c r="B80" s="7" t="s">
        <v>39</v>
      </c>
      <c r="C80" s="11" t="s">
        <v>363</v>
      </c>
      <c r="D80" s="25" t="s">
        <v>364</v>
      </c>
      <c r="E80" s="8" t="s">
        <v>72</v>
      </c>
      <c r="F80" s="9">
        <v>14.8</v>
      </c>
      <c r="G80" s="9">
        <v>4.8</v>
      </c>
      <c r="H80" s="9">
        <f t="shared" si="1"/>
        <v>10</v>
      </c>
      <c r="I80" s="9">
        <v>0</v>
      </c>
      <c r="J80" s="15" t="s">
        <v>224</v>
      </c>
    </row>
    <row r="81" spans="1:10" s="13" customFormat="1" ht="63.75" customHeight="1">
      <c r="A81" s="16" t="s">
        <v>188</v>
      </c>
      <c r="B81" s="7" t="s">
        <v>40</v>
      </c>
      <c r="C81" s="11" t="s">
        <v>365</v>
      </c>
      <c r="D81" s="25" t="s">
        <v>366</v>
      </c>
      <c r="E81" s="8" t="s">
        <v>72</v>
      </c>
      <c r="F81" s="9">
        <v>69.8</v>
      </c>
      <c r="G81" s="9">
        <v>4.8</v>
      </c>
      <c r="H81" s="9">
        <f t="shared" si="1"/>
        <v>65</v>
      </c>
      <c r="I81" s="9">
        <v>0</v>
      </c>
      <c r="J81" s="15" t="s">
        <v>225</v>
      </c>
    </row>
    <row r="82" spans="1:10" s="13" customFormat="1" ht="57.75" customHeight="1">
      <c r="A82" s="16" t="s">
        <v>189</v>
      </c>
      <c r="B82" s="7" t="s">
        <v>66</v>
      </c>
      <c r="C82" s="11" t="s">
        <v>367</v>
      </c>
      <c r="D82" s="25" t="s">
        <v>368</v>
      </c>
      <c r="E82" s="8" t="s">
        <v>72</v>
      </c>
      <c r="F82" s="9">
        <v>37</v>
      </c>
      <c r="G82" s="9">
        <v>4.8</v>
      </c>
      <c r="H82" s="9">
        <f t="shared" si="1"/>
        <v>0</v>
      </c>
      <c r="I82" s="9">
        <f>25+0.2+7</f>
        <v>32.200000000000003</v>
      </c>
      <c r="J82" s="15" t="s">
        <v>226</v>
      </c>
    </row>
    <row r="83" spans="1:10" s="13" customFormat="1" ht="117" customHeight="1">
      <c r="A83" s="16" t="s">
        <v>190</v>
      </c>
      <c r="B83" s="7" t="s">
        <v>37</v>
      </c>
      <c r="C83" s="12" t="s">
        <v>369</v>
      </c>
      <c r="D83" s="25" t="s">
        <v>370</v>
      </c>
      <c r="E83" s="8" t="s">
        <v>72</v>
      </c>
      <c r="F83" s="9">
        <v>18</v>
      </c>
      <c r="G83" s="9">
        <v>4.8</v>
      </c>
      <c r="H83" s="9">
        <f t="shared" si="1"/>
        <v>13.2</v>
      </c>
      <c r="I83" s="9">
        <v>0</v>
      </c>
      <c r="J83" s="15" t="s">
        <v>227</v>
      </c>
    </row>
    <row r="84" spans="1:10" s="13" customFormat="1" ht="67.5" customHeight="1">
      <c r="A84" s="16" t="s">
        <v>191</v>
      </c>
      <c r="B84" s="7" t="s">
        <v>38</v>
      </c>
      <c r="C84" s="12" t="s">
        <v>371</v>
      </c>
      <c r="D84" s="25" t="s">
        <v>372</v>
      </c>
      <c r="E84" s="8" t="s">
        <v>72</v>
      </c>
      <c r="F84" s="9">
        <v>13.5</v>
      </c>
      <c r="G84" s="9">
        <v>4.8</v>
      </c>
      <c r="H84" s="9">
        <f t="shared" si="1"/>
        <v>8.6999999999999993</v>
      </c>
      <c r="I84" s="9">
        <v>0</v>
      </c>
      <c r="J84" s="15" t="s">
        <v>228</v>
      </c>
    </row>
    <row r="85" spans="1:10" s="13" customFormat="1" ht="60" customHeight="1">
      <c r="A85" s="16" t="s">
        <v>192</v>
      </c>
      <c r="B85" s="7" t="s">
        <v>97</v>
      </c>
      <c r="C85" s="11" t="s">
        <v>373</v>
      </c>
      <c r="D85" s="25" t="s">
        <v>374</v>
      </c>
      <c r="E85" s="8" t="s">
        <v>72</v>
      </c>
      <c r="F85" s="9">
        <v>16</v>
      </c>
      <c r="G85" s="9">
        <v>4.8</v>
      </c>
      <c r="H85" s="9">
        <f t="shared" si="1"/>
        <v>11.2</v>
      </c>
      <c r="I85" s="9">
        <v>0</v>
      </c>
      <c r="J85" s="15" t="s">
        <v>229</v>
      </c>
    </row>
    <row r="86" spans="1:10" s="13" customFormat="1" ht="58.5" customHeight="1">
      <c r="A86" s="16" t="s">
        <v>193</v>
      </c>
      <c r="B86" s="7" t="s">
        <v>70</v>
      </c>
      <c r="C86" s="11" t="s">
        <v>248</v>
      </c>
      <c r="D86" s="25" t="s">
        <v>375</v>
      </c>
      <c r="E86" s="8" t="s">
        <v>72</v>
      </c>
      <c r="F86" s="9">
        <v>40</v>
      </c>
      <c r="G86" s="9">
        <v>4.8</v>
      </c>
      <c r="H86" s="9">
        <f t="shared" si="1"/>
        <v>35.200000000000003</v>
      </c>
      <c r="I86" s="9">
        <v>0</v>
      </c>
      <c r="J86" s="15" t="s">
        <v>230</v>
      </c>
    </row>
    <row r="87" spans="1:10" s="13" customFormat="1" ht="83.25" customHeight="1">
      <c r="A87" s="16" t="s">
        <v>194</v>
      </c>
      <c r="B87" s="7" t="s">
        <v>96</v>
      </c>
      <c r="C87" s="11" t="s">
        <v>376</v>
      </c>
      <c r="D87" s="25" t="s">
        <v>377</v>
      </c>
      <c r="E87" s="8" t="s">
        <v>72</v>
      </c>
      <c r="F87" s="9">
        <v>49.8</v>
      </c>
      <c r="G87" s="9">
        <v>4.8</v>
      </c>
      <c r="H87" s="9">
        <f t="shared" si="1"/>
        <v>45</v>
      </c>
      <c r="I87" s="9">
        <v>0</v>
      </c>
      <c r="J87" s="15" t="s">
        <v>231</v>
      </c>
    </row>
    <row r="88" spans="1:10" s="13" customFormat="1" ht="57" customHeight="1">
      <c r="A88" s="16" t="s">
        <v>195</v>
      </c>
      <c r="B88" s="7" t="s">
        <v>95</v>
      </c>
      <c r="C88" s="11" t="s">
        <v>255</v>
      </c>
      <c r="D88" s="25" t="s">
        <v>378</v>
      </c>
      <c r="E88" s="8" t="s">
        <v>72</v>
      </c>
      <c r="F88" s="9">
        <v>20</v>
      </c>
      <c r="G88" s="9">
        <v>4.8</v>
      </c>
      <c r="H88" s="9">
        <f t="shared" si="1"/>
        <v>15.2</v>
      </c>
      <c r="I88" s="9">
        <v>0</v>
      </c>
      <c r="J88" s="15" t="s">
        <v>222</v>
      </c>
    </row>
    <row r="89" spans="1:10" s="13" customFormat="1" ht="63" customHeight="1">
      <c r="A89" s="16" t="s">
        <v>196</v>
      </c>
      <c r="B89" s="7" t="s">
        <v>45</v>
      </c>
      <c r="C89" s="12" t="s">
        <v>379</v>
      </c>
      <c r="D89" s="25" t="s">
        <v>380</v>
      </c>
      <c r="E89" s="8" t="s">
        <v>72</v>
      </c>
      <c r="F89" s="9">
        <v>80</v>
      </c>
      <c r="G89" s="9">
        <v>4.8</v>
      </c>
      <c r="H89" s="9">
        <f t="shared" si="1"/>
        <v>0</v>
      </c>
      <c r="I89" s="9">
        <f>75+0.2</f>
        <v>75.2</v>
      </c>
      <c r="J89" s="15" t="s">
        <v>222</v>
      </c>
    </row>
    <row r="90" spans="1:10" s="13" customFormat="1" ht="54" customHeight="1">
      <c r="A90" s="16" t="s">
        <v>197</v>
      </c>
      <c r="B90" s="7" t="s">
        <v>73</v>
      </c>
      <c r="C90" s="12" t="s">
        <v>381</v>
      </c>
      <c r="D90" s="25" t="s">
        <v>382</v>
      </c>
      <c r="E90" s="8" t="s">
        <v>72</v>
      </c>
      <c r="F90" s="9">
        <v>10</v>
      </c>
      <c r="G90" s="9">
        <v>4.8</v>
      </c>
      <c r="H90" s="9">
        <f t="shared" si="1"/>
        <v>5.2</v>
      </c>
      <c r="I90" s="9">
        <v>0</v>
      </c>
      <c r="J90" s="15" t="s">
        <v>232</v>
      </c>
    </row>
  </sheetData>
  <autoFilter ref="A4:J90"/>
  <mergeCells count="8">
    <mergeCell ref="A2:J2"/>
    <mergeCell ref="A3:A4"/>
    <mergeCell ref="B3:B4"/>
    <mergeCell ref="C3:C4"/>
    <mergeCell ref="D3:D4"/>
    <mergeCell ref="E3:E4"/>
    <mergeCell ref="J3:J4"/>
    <mergeCell ref="F3:I3"/>
  </mergeCells>
  <phoneticPr fontId="1" type="noConversion"/>
  <pageMargins left="0.39370078740157483" right="0.31496062992125984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2023标准项目</vt:lpstr>
      <vt:lpstr>Sheet1</vt:lpstr>
      <vt:lpstr>'2023标准项目'!Print_Titles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zyx</dc:creator>
  <cp:lastModifiedBy>Administrator</cp:lastModifiedBy>
  <cp:lastPrinted>2023-03-14T00:06:46Z</cp:lastPrinted>
  <dcterms:created xsi:type="dcterms:W3CDTF">2015-06-05T18:19:00Z</dcterms:created>
  <dcterms:modified xsi:type="dcterms:W3CDTF">2023-05-08T09:38:29Z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877A46E885DF4EC3B7CC62CB8DC38F16</vt:lpwstr>
  </property>
  <property fmtid="{D5CDD505-2E9C-101B-9397-08002B2CF9AE}" pid="3" name="KSOProductBuildVer">
    <vt:lpwstr>2052-11.1.0.12980</vt:lpwstr>
  </property>
</Properties>
</file>